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0" windowWidth="19875" windowHeight="91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68" i="1" l="1"/>
  <c r="P67" i="1"/>
  <c r="P66" i="1"/>
  <c r="P65" i="1"/>
  <c r="O60" i="1" l="1"/>
  <c r="X51" i="1"/>
  <c r="X52" i="1"/>
  <c r="X53" i="1"/>
  <c r="X54" i="1"/>
  <c r="X55" i="1"/>
  <c r="X56" i="1"/>
  <c r="X57" i="1"/>
  <c r="X58" i="1"/>
  <c r="X50" i="1"/>
  <c r="X59" i="1" s="1"/>
  <c r="X60" i="1" s="1"/>
  <c r="W51" i="1"/>
  <c r="W52" i="1"/>
  <c r="W53" i="1"/>
  <c r="W54" i="1"/>
  <c r="W55" i="1"/>
  <c r="W56" i="1"/>
  <c r="W57" i="1"/>
  <c r="W58" i="1"/>
  <c r="W50" i="1"/>
  <c r="W59" i="1" s="1"/>
  <c r="W60" i="1" s="1"/>
  <c r="V51" i="1"/>
  <c r="V52" i="1"/>
  <c r="V53" i="1"/>
  <c r="V54" i="1"/>
  <c r="V55" i="1"/>
  <c r="V56" i="1"/>
  <c r="V57" i="1"/>
  <c r="V58" i="1"/>
  <c r="V50" i="1"/>
  <c r="V59" i="1" s="1"/>
  <c r="V60" i="1" s="1"/>
  <c r="U51" i="1"/>
  <c r="U52" i="1"/>
  <c r="U53" i="1"/>
  <c r="U54" i="1"/>
  <c r="U55" i="1"/>
  <c r="U56" i="1"/>
  <c r="U57" i="1"/>
  <c r="U58" i="1"/>
  <c r="U50" i="1"/>
  <c r="U59" i="1" s="1"/>
  <c r="U60" i="1" s="1"/>
  <c r="T51" i="1"/>
  <c r="T52" i="1"/>
  <c r="T53" i="1"/>
  <c r="T54" i="1"/>
  <c r="T55" i="1"/>
  <c r="T56" i="1"/>
  <c r="T57" i="1"/>
  <c r="T58" i="1"/>
  <c r="T50" i="1"/>
  <c r="T59" i="1" s="1"/>
  <c r="T60" i="1" s="1"/>
  <c r="S51" i="1"/>
  <c r="S52" i="1"/>
  <c r="S53" i="1"/>
  <c r="S54" i="1"/>
  <c r="S55" i="1"/>
  <c r="S56" i="1"/>
  <c r="S57" i="1"/>
  <c r="S58" i="1"/>
  <c r="S50" i="1"/>
  <c r="S59" i="1" s="1"/>
  <c r="S60" i="1" s="1"/>
  <c r="R51" i="1"/>
  <c r="R52" i="1"/>
  <c r="R53" i="1"/>
  <c r="R54" i="1"/>
  <c r="R55" i="1"/>
  <c r="R56" i="1"/>
  <c r="R57" i="1"/>
  <c r="R58" i="1"/>
  <c r="R50" i="1"/>
  <c r="R59" i="1" s="1"/>
  <c r="R60" i="1" s="1"/>
  <c r="Q51" i="1"/>
  <c r="Q52" i="1"/>
  <c r="Q53" i="1"/>
  <c r="Q54" i="1"/>
  <c r="Q55" i="1"/>
  <c r="Q56" i="1"/>
  <c r="Q57" i="1"/>
  <c r="Q58" i="1"/>
  <c r="Q50" i="1"/>
  <c r="Q59" i="1" s="1"/>
  <c r="Q60" i="1" s="1"/>
  <c r="P51" i="1"/>
  <c r="P52" i="1"/>
  <c r="P53" i="1"/>
  <c r="P54" i="1"/>
  <c r="P55" i="1"/>
  <c r="P56" i="1"/>
  <c r="P57" i="1"/>
  <c r="P58" i="1"/>
  <c r="P50" i="1"/>
  <c r="P59" i="1" s="1"/>
  <c r="P60" i="1" s="1"/>
  <c r="X43" i="1" l="1"/>
  <c r="X44" i="1"/>
  <c r="X45" i="1"/>
  <c r="X42" i="1"/>
  <c r="W43" i="1"/>
  <c r="W44" i="1"/>
  <c r="W45" i="1"/>
  <c r="W42" i="1"/>
  <c r="V43" i="1"/>
  <c r="V44" i="1"/>
  <c r="V45" i="1"/>
  <c r="V42" i="1"/>
  <c r="U43" i="1"/>
  <c r="U44" i="1"/>
  <c r="U45" i="1"/>
  <c r="U42" i="1"/>
  <c r="T43" i="1"/>
  <c r="T44" i="1"/>
  <c r="T45" i="1"/>
  <c r="T42" i="1"/>
  <c r="X37" i="1"/>
  <c r="X36" i="1"/>
  <c r="S43" i="1"/>
  <c r="S44" i="1"/>
  <c r="S45" i="1"/>
  <c r="S42" i="1"/>
  <c r="R43" i="1"/>
  <c r="R44" i="1"/>
  <c r="R45" i="1"/>
  <c r="R42" i="1"/>
  <c r="Q43" i="1"/>
  <c r="Q44" i="1"/>
  <c r="Q45" i="1"/>
  <c r="Q42" i="1"/>
  <c r="P43" i="1"/>
  <c r="P44" i="1"/>
  <c r="P45" i="1"/>
  <c r="P42" i="1"/>
  <c r="W37" i="1"/>
  <c r="W36" i="1"/>
  <c r="V37" i="1"/>
  <c r="V36" i="1"/>
  <c r="U37" i="1"/>
  <c r="U36" i="1"/>
  <c r="T37" i="1"/>
  <c r="T36" i="1"/>
  <c r="S37" i="1"/>
  <c r="S36" i="1"/>
  <c r="R37" i="1"/>
  <c r="R36" i="1"/>
  <c r="Q37" i="1"/>
  <c r="Q36" i="1"/>
  <c r="P37" i="1"/>
  <c r="P36" i="1"/>
  <c r="X29" i="1"/>
  <c r="X30" i="1"/>
  <c r="X31" i="1"/>
  <c r="X28" i="1"/>
  <c r="W29" i="1"/>
  <c r="W30" i="1"/>
  <c r="W31" i="1"/>
  <c r="W28" i="1"/>
  <c r="V29" i="1"/>
  <c r="V30" i="1"/>
  <c r="V31" i="1"/>
  <c r="V28" i="1"/>
  <c r="U29" i="1"/>
  <c r="U30" i="1"/>
  <c r="U31" i="1"/>
  <c r="U28" i="1"/>
  <c r="T29" i="1"/>
  <c r="T30" i="1"/>
  <c r="T31" i="1"/>
  <c r="T28" i="1"/>
  <c r="S29" i="1"/>
  <c r="S30" i="1"/>
  <c r="S31" i="1"/>
  <c r="S28" i="1"/>
  <c r="R29" i="1"/>
  <c r="R30" i="1"/>
  <c r="R31" i="1"/>
  <c r="R28" i="1"/>
  <c r="Q29" i="1"/>
  <c r="Q30" i="1"/>
  <c r="Q31" i="1"/>
  <c r="Q28" i="1"/>
  <c r="P29" i="1"/>
  <c r="P30" i="1"/>
  <c r="P31" i="1"/>
  <c r="P28" i="1"/>
  <c r="X20" i="1"/>
  <c r="X21" i="1"/>
  <c r="X22" i="1"/>
  <c r="X23" i="1"/>
  <c r="X19" i="1"/>
  <c r="W20" i="1"/>
  <c r="W21" i="1"/>
  <c r="W22" i="1"/>
  <c r="W23" i="1"/>
  <c r="W19" i="1"/>
  <c r="V20" i="1"/>
  <c r="V21" i="1"/>
  <c r="V22" i="1"/>
  <c r="V23" i="1"/>
  <c r="V19" i="1"/>
  <c r="U20" i="1"/>
  <c r="U21" i="1"/>
  <c r="U22" i="1"/>
  <c r="U23" i="1"/>
  <c r="U19" i="1"/>
  <c r="T20" i="1"/>
  <c r="T21" i="1"/>
  <c r="T22" i="1"/>
  <c r="T23" i="1"/>
  <c r="T19" i="1"/>
  <c r="S20" i="1"/>
  <c r="S21" i="1"/>
  <c r="S22" i="1"/>
  <c r="S23" i="1"/>
  <c r="S19" i="1"/>
  <c r="R20" i="1"/>
  <c r="R21" i="1"/>
  <c r="R22" i="1"/>
  <c r="R23" i="1"/>
  <c r="R19" i="1"/>
  <c r="Q20" i="1"/>
  <c r="Q21" i="1"/>
  <c r="Q22" i="1"/>
  <c r="Q23" i="1"/>
  <c r="Q19" i="1"/>
  <c r="P20" i="1"/>
  <c r="P21" i="1"/>
  <c r="P22" i="1"/>
  <c r="P23" i="1"/>
  <c r="P19" i="1"/>
  <c r="O25" i="1"/>
  <c r="X13" i="1"/>
  <c r="X14" i="1"/>
  <c r="X12" i="1"/>
  <c r="W13" i="1"/>
  <c r="W14" i="1"/>
  <c r="W12" i="1"/>
  <c r="V13" i="1"/>
  <c r="V14" i="1"/>
  <c r="V12" i="1"/>
  <c r="U13" i="1"/>
  <c r="U14" i="1"/>
  <c r="U12" i="1"/>
  <c r="T13" i="1"/>
  <c r="T14" i="1"/>
  <c r="T12" i="1"/>
  <c r="S13" i="1"/>
  <c r="S14" i="1"/>
  <c r="S12" i="1"/>
  <c r="R13" i="1"/>
  <c r="R14" i="1"/>
  <c r="R12" i="1"/>
  <c r="Q13" i="1"/>
  <c r="Q14" i="1"/>
  <c r="Q12" i="1"/>
  <c r="P14" i="1"/>
  <c r="P13" i="1"/>
  <c r="P12" i="1"/>
  <c r="Q4" i="1"/>
  <c r="R4" i="1"/>
  <c r="S4" i="1"/>
  <c r="T4" i="1"/>
  <c r="U4" i="1"/>
  <c r="V4" i="1"/>
  <c r="W4" i="1"/>
  <c r="X4" i="1"/>
  <c r="P4" i="1"/>
  <c r="R3" i="1"/>
  <c r="R5" i="1" s="1"/>
  <c r="R6" i="1" s="1"/>
  <c r="Q3" i="1"/>
  <c r="Q5" i="1" s="1"/>
  <c r="Q6" i="1" s="1"/>
  <c r="S3" i="1"/>
  <c r="T3" i="1"/>
  <c r="U3" i="1"/>
  <c r="V3" i="1"/>
  <c r="W3" i="1"/>
  <c r="X3" i="1"/>
  <c r="P3" i="1"/>
  <c r="W15" i="1" l="1"/>
  <c r="W16" i="1" s="1"/>
  <c r="S15" i="1"/>
  <c r="S16" i="1" s="1"/>
  <c r="U15" i="1"/>
  <c r="U16" i="1" s="1"/>
  <c r="Q24" i="1"/>
  <c r="Q25" i="1" s="1"/>
  <c r="S24" i="1"/>
  <c r="S25" i="1" s="1"/>
  <c r="U24" i="1"/>
  <c r="W24" i="1"/>
  <c r="W25" i="1" s="1"/>
  <c r="P32" i="1"/>
  <c r="P33" i="1" s="1"/>
  <c r="Q32" i="1"/>
  <c r="Q33" i="1" s="1"/>
  <c r="R32" i="1"/>
  <c r="R33" i="1" s="1"/>
  <c r="S32" i="1"/>
  <c r="S33" i="1" s="1"/>
  <c r="T32" i="1"/>
  <c r="T33" i="1" s="1"/>
  <c r="U32" i="1"/>
  <c r="U33" i="1" s="1"/>
  <c r="V32" i="1"/>
  <c r="V33" i="1" s="1"/>
  <c r="W32" i="1"/>
  <c r="W33" i="1" s="1"/>
  <c r="X32" i="1"/>
  <c r="X33" i="1" s="1"/>
  <c r="P38" i="1"/>
  <c r="P39" i="1" s="1"/>
  <c r="Q38" i="1"/>
  <c r="Q39" i="1" s="1"/>
  <c r="R38" i="1"/>
  <c r="R39" i="1" s="1"/>
  <c r="S38" i="1"/>
  <c r="S39" i="1" s="1"/>
  <c r="T38" i="1"/>
  <c r="T39" i="1" s="1"/>
  <c r="U38" i="1"/>
  <c r="U39" i="1" s="1"/>
  <c r="V38" i="1"/>
  <c r="V39" i="1" s="1"/>
  <c r="W38" i="1"/>
  <c r="W39" i="1" s="1"/>
  <c r="P46" i="1"/>
  <c r="P47" i="1" s="1"/>
  <c r="Q46" i="1"/>
  <c r="Q47" i="1" s="1"/>
  <c r="R46" i="1"/>
  <c r="R47" i="1" s="1"/>
  <c r="S46" i="1"/>
  <c r="S47" i="1" s="1"/>
  <c r="X38" i="1"/>
  <c r="X39" i="1" s="1"/>
  <c r="T46" i="1"/>
  <c r="T47" i="1" s="1"/>
  <c r="U46" i="1"/>
  <c r="U47" i="1" s="1"/>
  <c r="V46" i="1"/>
  <c r="V47" i="1" s="1"/>
  <c r="W46" i="1"/>
  <c r="W47" i="1" s="1"/>
  <c r="X46" i="1"/>
  <c r="X47" i="1" s="1"/>
  <c r="U25" i="1"/>
  <c r="P5" i="1"/>
  <c r="P6" i="1" s="1"/>
  <c r="W5" i="1"/>
  <c r="W6" i="1" s="1"/>
  <c r="U5" i="1"/>
  <c r="U6" i="1" s="1"/>
  <c r="S5" i="1"/>
  <c r="S6" i="1" s="1"/>
  <c r="P24" i="1"/>
  <c r="P25" i="1" s="1"/>
  <c r="R24" i="1"/>
  <c r="R25" i="1" s="1"/>
  <c r="T24" i="1"/>
  <c r="T25" i="1" s="1"/>
  <c r="V24" i="1"/>
  <c r="V25" i="1" s="1"/>
  <c r="X24" i="1"/>
  <c r="X25" i="1" s="1"/>
  <c r="V15" i="1"/>
  <c r="V16" i="1" s="1"/>
  <c r="X15" i="1"/>
  <c r="X16" i="1" s="1"/>
  <c r="Q15" i="1"/>
  <c r="Q16" i="1" s="1"/>
  <c r="X5" i="1"/>
  <c r="X6" i="1" s="1"/>
  <c r="V5" i="1"/>
  <c r="V6" i="1" s="1"/>
  <c r="T5" i="1"/>
  <c r="T6" i="1" s="1"/>
  <c r="R15" i="1"/>
  <c r="R16" i="1" s="1"/>
  <c r="T15" i="1"/>
  <c r="T16" i="1" s="1"/>
  <c r="P15" i="1"/>
  <c r="P16" i="1" s="1"/>
</calcChain>
</file>

<file path=xl/sharedStrings.xml><?xml version="1.0" encoding="utf-8"?>
<sst xmlns="http://schemas.openxmlformats.org/spreadsheetml/2006/main" count="200" uniqueCount="80">
  <si>
    <t>I359228</t>
  </si>
  <si>
    <t>I359229</t>
  </si>
  <si>
    <t>I359230</t>
  </si>
  <si>
    <t>I359231</t>
  </si>
  <si>
    <t>I359214</t>
  </si>
  <si>
    <t>I359215</t>
  </si>
  <si>
    <t>I359216</t>
  </si>
  <si>
    <t>I359217</t>
  </si>
  <si>
    <t>I359218</t>
  </si>
  <si>
    <t>I359219</t>
  </si>
  <si>
    <t>I359220</t>
  </si>
  <si>
    <t>I359221</t>
  </si>
  <si>
    <t>Au</t>
  </si>
  <si>
    <t>Ag</t>
  </si>
  <si>
    <t>As</t>
  </si>
  <si>
    <t>Hg</t>
  </si>
  <si>
    <t>Mo</t>
  </si>
  <si>
    <t>Sb</t>
  </si>
  <si>
    <t>Sc</t>
  </si>
  <si>
    <t>Th</t>
  </si>
  <si>
    <t>Tl</t>
  </si>
  <si>
    <t>I359297</t>
  </si>
  <si>
    <t>I359298</t>
  </si>
  <si>
    <t>I359299</t>
  </si>
  <si>
    <t>I359300</t>
  </si>
  <si>
    <t>I359256</t>
  </si>
  <si>
    <t>I359257</t>
  </si>
  <si>
    <t>TR-11-11</t>
  </si>
  <si>
    <t>TR-11-09</t>
  </si>
  <si>
    <t>TR-11-05</t>
  </si>
  <si>
    <t>TR-11-02</t>
  </si>
  <si>
    <t>TR-11-21</t>
  </si>
  <si>
    <t>Length (m)</t>
  </si>
  <si>
    <t>I357137</t>
  </si>
  <si>
    <t>I357138</t>
  </si>
  <si>
    <t>I357139</t>
  </si>
  <si>
    <t>I357140</t>
  </si>
  <si>
    <t>To (mS)</t>
  </si>
  <si>
    <t>From (mS)</t>
  </si>
  <si>
    <t>NS</t>
  </si>
  <si>
    <t>From (mW)</t>
  </si>
  <si>
    <t>To (mE)</t>
  </si>
  <si>
    <t>Au (g/t)</t>
  </si>
  <si>
    <t>Ag (g/t)</t>
  </si>
  <si>
    <t>As (ppm)</t>
  </si>
  <si>
    <t>Mo (ppm)</t>
  </si>
  <si>
    <t>Sb (ppm)</t>
  </si>
  <si>
    <t>Sc (ppm)</t>
  </si>
  <si>
    <t>Th (ppm)</t>
  </si>
  <si>
    <t>Tl (ppm)</t>
  </si>
  <si>
    <t>Hg (ppm)</t>
  </si>
  <si>
    <t>SKED TRENCH SAMPLING * WH11121122, 21123 and WH11119961</t>
  </si>
  <si>
    <t>Total (m)</t>
  </si>
  <si>
    <t xml:space="preserve">Wt Au (g/t) </t>
  </si>
  <si>
    <t>Wt Ag (g/t)</t>
  </si>
  <si>
    <t>Wt As (ppm)</t>
  </si>
  <si>
    <t>Wt Hg (ppm)</t>
  </si>
  <si>
    <t>Wt Mo (ppm)</t>
  </si>
  <si>
    <t>Wt Sb (ppm)</t>
  </si>
  <si>
    <t>Wt Sc (ppm)</t>
  </si>
  <si>
    <t>Wt Th (ppm)</t>
  </si>
  <si>
    <t>Wt Tl (ppm)</t>
  </si>
  <si>
    <t>24 to 42.5</t>
  </si>
  <si>
    <t xml:space="preserve">8 to 20 </t>
  </si>
  <si>
    <t xml:space="preserve">0 to 3 </t>
  </si>
  <si>
    <t>0 to 14</t>
  </si>
  <si>
    <t>12 to 17</t>
  </si>
  <si>
    <t>74 to 88</t>
  </si>
  <si>
    <t>SKED TRENCH SAMPLING * WEIGHTED AVERAGES * WH11121122, 21123 and WH11119961</t>
  </si>
  <si>
    <t>TR-11-04</t>
  </si>
  <si>
    <t>I359388</t>
  </si>
  <si>
    <t>I359389</t>
  </si>
  <si>
    <t>I359390</t>
  </si>
  <si>
    <t>I359391</t>
  </si>
  <si>
    <t>I359392</t>
  </si>
  <si>
    <t>I359393</t>
  </si>
  <si>
    <t>I359394</t>
  </si>
  <si>
    <t>I359386</t>
  </si>
  <si>
    <t>I359387</t>
  </si>
  <si>
    <t>22 to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</si>
</sst>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1" xfId="0" applyBorder="1"/>
    <xf numFmtId="0" fontId="0" fillId="3" borderId="0" xfId="0" applyFill="1"/>
    <xf numFmtId="1" fontId="0" fillId="3" borderId="0" xfId="0" applyNumberFormat="1" applyFill="1"/>
    <xf numFmtId="0" fontId="0" fillId="0" borderId="2" xfId="0" applyBorder="1"/>
    <xf numFmtId="165" fontId="0" fillId="3" borderId="0" xfId="0" applyNumberFormat="1" applyFill="1"/>
    <xf numFmtId="164" fontId="0" fillId="3" borderId="0" xfId="0" applyNumberFormat="1" applyFill="1"/>
    <xf numFmtId="0" fontId="0" fillId="0" borderId="0" xfId="0" applyFill="1"/>
    <xf numFmtId="164" fontId="0" fillId="3" borderId="0" xfId="0" applyNumberFormat="1" applyFill="1" applyBorder="1"/>
    <xf numFmtId="1" fontId="0" fillId="3" borderId="0" xfId="0" applyNumberFormat="1" applyFill="1" applyBorder="1"/>
    <xf numFmtId="0" fontId="0" fillId="3" borderId="0" xfId="0" applyFill="1" applyBorder="1"/>
    <xf numFmtId="0" fontId="0" fillId="0" borderId="0" xfId="0" applyFont="1"/>
    <xf numFmtId="165" fontId="0" fillId="0" borderId="2" xfId="0" applyNumberFormat="1" applyBorder="1"/>
    <xf numFmtId="164" fontId="0" fillId="0" borderId="2" xfId="0" applyNumberFormat="1" applyBorder="1"/>
    <xf numFmtId="1" fontId="0" fillId="0" borderId="2" xfId="0" applyNumberFormat="1" applyBorder="1"/>
    <xf numFmtId="165" fontId="0" fillId="3" borderId="0" xfId="0" applyNumberForma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topLeftCell="E38" zoomScaleNormal="100" workbookViewId="0">
      <selection activeCell="J64" sqref="J64"/>
    </sheetView>
  </sheetViews>
  <sheetFormatPr defaultRowHeight="15" x14ac:dyDescent="0.25"/>
  <cols>
    <col min="2" max="2" width="10.5703125" bestFit="1" customWidth="1"/>
    <col min="3" max="4" width="10.5703125" customWidth="1"/>
    <col min="9" max="9" width="9.85546875" bestFit="1" customWidth="1"/>
    <col min="16" max="16" width="11.42578125" bestFit="1" customWidth="1"/>
    <col min="17" max="17" width="10.85546875" bestFit="1" customWidth="1"/>
    <col min="18" max="18" width="12.140625" bestFit="1" customWidth="1"/>
    <col min="19" max="19" width="12.28515625" bestFit="1" customWidth="1"/>
    <col min="20" max="20" width="13.140625" bestFit="1" customWidth="1"/>
    <col min="21" max="21" width="12.140625" bestFit="1" customWidth="1"/>
    <col min="22" max="22" width="11.85546875" bestFit="1" customWidth="1"/>
    <col min="23" max="23" width="12.140625" bestFit="1" customWidth="1"/>
    <col min="24" max="24" width="11.5703125" bestFit="1" customWidth="1"/>
  </cols>
  <sheetData>
    <row r="1" spans="1:24" x14ac:dyDescent="0.25">
      <c r="A1" s="18" t="s">
        <v>51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68</v>
      </c>
      <c r="O1" s="19"/>
      <c r="P1" s="19"/>
      <c r="Q1" s="19"/>
      <c r="R1" s="19"/>
      <c r="S1" s="19"/>
      <c r="T1" s="19"/>
      <c r="U1" s="19"/>
      <c r="V1" s="19"/>
      <c r="W1" s="19"/>
      <c r="X1" s="19"/>
    </row>
    <row r="2" spans="1:24" x14ac:dyDescent="0.25">
      <c r="A2" s="1" t="s">
        <v>31</v>
      </c>
      <c r="B2" s="1" t="s">
        <v>32</v>
      </c>
      <c r="C2" s="1" t="s">
        <v>38</v>
      </c>
      <c r="D2" s="1" t="s">
        <v>37</v>
      </c>
      <c r="E2" s="1" t="s">
        <v>42</v>
      </c>
      <c r="F2" s="1" t="s">
        <v>43</v>
      </c>
      <c r="G2" s="1" t="s">
        <v>44</v>
      </c>
      <c r="H2" s="1" t="s">
        <v>50</v>
      </c>
      <c r="I2" s="1" t="s">
        <v>45</v>
      </c>
      <c r="J2" s="1" t="s">
        <v>46</v>
      </c>
      <c r="K2" s="1" t="s">
        <v>47</v>
      </c>
      <c r="L2" s="1" t="s">
        <v>48</v>
      </c>
      <c r="M2" s="1" t="s">
        <v>49</v>
      </c>
      <c r="N2" s="1" t="s">
        <v>31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1" t="s">
        <v>58</v>
      </c>
      <c r="V2" s="1" t="s">
        <v>59</v>
      </c>
      <c r="W2" s="1" t="s">
        <v>60</v>
      </c>
      <c r="X2" s="1" t="s">
        <v>61</v>
      </c>
    </row>
    <row r="3" spans="1:24" x14ac:dyDescent="0.25">
      <c r="A3" t="s">
        <v>0</v>
      </c>
      <c r="B3">
        <v>3</v>
      </c>
      <c r="C3">
        <v>0</v>
      </c>
      <c r="D3">
        <v>3</v>
      </c>
      <c r="E3">
        <v>1.835</v>
      </c>
      <c r="F3">
        <v>2.5</v>
      </c>
      <c r="G3">
        <v>1820</v>
      </c>
      <c r="H3">
        <v>1</v>
      </c>
      <c r="I3">
        <v>3</v>
      </c>
      <c r="J3">
        <v>46</v>
      </c>
      <c r="K3">
        <v>5</v>
      </c>
      <c r="L3">
        <v>10</v>
      </c>
      <c r="M3">
        <v>5</v>
      </c>
      <c r="P3">
        <f>$D$3*E3</f>
        <v>5.5049999999999999</v>
      </c>
      <c r="Q3">
        <f>$D$3*F3</f>
        <v>7.5</v>
      </c>
      <c r="R3">
        <f>$D$3*G3</f>
        <v>5460</v>
      </c>
      <c r="S3">
        <f t="shared" ref="S3:X3" si="0">$D$3*H3</f>
        <v>3</v>
      </c>
      <c r="T3">
        <f t="shared" si="0"/>
        <v>9</v>
      </c>
      <c r="U3">
        <f t="shared" si="0"/>
        <v>138</v>
      </c>
      <c r="V3">
        <f t="shared" si="0"/>
        <v>15</v>
      </c>
      <c r="W3">
        <f t="shared" si="0"/>
        <v>30</v>
      </c>
      <c r="X3">
        <f t="shared" si="0"/>
        <v>15</v>
      </c>
    </row>
    <row r="4" spans="1:24" x14ac:dyDescent="0.25">
      <c r="A4" t="s">
        <v>1</v>
      </c>
      <c r="B4">
        <v>3</v>
      </c>
      <c r="C4">
        <v>3</v>
      </c>
      <c r="D4">
        <v>6</v>
      </c>
      <c r="E4">
        <v>1.7549999999999999</v>
      </c>
      <c r="F4">
        <v>2.2999999999999998</v>
      </c>
      <c r="G4">
        <v>2560</v>
      </c>
      <c r="H4">
        <v>1</v>
      </c>
      <c r="I4">
        <v>4</v>
      </c>
      <c r="J4">
        <v>57</v>
      </c>
      <c r="K4">
        <v>4</v>
      </c>
      <c r="L4">
        <v>10</v>
      </c>
      <c r="M4">
        <v>5</v>
      </c>
      <c r="P4" s="3">
        <f>B$4*E4</f>
        <v>5.2649999999999997</v>
      </c>
      <c r="Q4" s="3">
        <f t="shared" ref="Q4:X4" si="1">C$4*F4</f>
        <v>6.8999999999999995</v>
      </c>
      <c r="R4" s="3">
        <f t="shared" si="1"/>
        <v>15360</v>
      </c>
      <c r="S4" s="3">
        <f t="shared" si="1"/>
        <v>1.7549999999999999</v>
      </c>
      <c r="T4" s="3">
        <f t="shared" si="1"/>
        <v>9.1999999999999993</v>
      </c>
      <c r="U4" s="3">
        <f t="shared" si="1"/>
        <v>145920</v>
      </c>
      <c r="V4" s="3">
        <f t="shared" si="1"/>
        <v>4</v>
      </c>
      <c r="W4" s="3">
        <f t="shared" si="1"/>
        <v>40</v>
      </c>
      <c r="X4" s="3">
        <f t="shared" si="1"/>
        <v>285</v>
      </c>
    </row>
    <row r="5" spans="1:24" x14ac:dyDescent="0.25">
      <c r="P5" s="3">
        <f t="shared" ref="P5:X5" si="2">SUM(P3:P4)</f>
        <v>10.77</v>
      </c>
      <c r="Q5" s="3">
        <f t="shared" si="2"/>
        <v>14.399999999999999</v>
      </c>
      <c r="R5" s="3">
        <f t="shared" si="2"/>
        <v>20820</v>
      </c>
      <c r="S5" s="3">
        <f t="shared" si="2"/>
        <v>4.7549999999999999</v>
      </c>
      <c r="T5" s="3">
        <f t="shared" si="2"/>
        <v>18.2</v>
      </c>
      <c r="U5" s="3">
        <f t="shared" si="2"/>
        <v>146058</v>
      </c>
      <c r="V5" s="3">
        <f t="shared" si="2"/>
        <v>19</v>
      </c>
      <c r="W5" s="3">
        <f t="shared" si="2"/>
        <v>70</v>
      </c>
      <c r="X5" s="3">
        <f t="shared" si="2"/>
        <v>300</v>
      </c>
    </row>
    <row r="6" spans="1:24" x14ac:dyDescent="0.25">
      <c r="A6" s="2"/>
      <c r="B6" s="2" t="s">
        <v>39</v>
      </c>
      <c r="C6" s="2">
        <v>6</v>
      </c>
      <c r="D6" s="2">
        <v>18</v>
      </c>
      <c r="N6" t="s">
        <v>64</v>
      </c>
      <c r="O6" s="4">
        <v>6</v>
      </c>
      <c r="P6" s="4">
        <f>P5/$O$6</f>
        <v>1.7949999999999999</v>
      </c>
      <c r="Q6" s="4">
        <f t="shared" ref="Q6:X6" si="3">Q5/$O$6</f>
        <v>2.4</v>
      </c>
      <c r="R6" s="4">
        <f t="shared" si="3"/>
        <v>3470</v>
      </c>
      <c r="S6" s="5">
        <f t="shared" si="3"/>
        <v>0.79249999999999998</v>
      </c>
      <c r="T6" s="5">
        <f t="shared" si="3"/>
        <v>3.0333333333333332</v>
      </c>
      <c r="U6" s="5">
        <f t="shared" si="3"/>
        <v>24343</v>
      </c>
      <c r="V6" s="5">
        <f t="shared" si="3"/>
        <v>3.1666666666666665</v>
      </c>
      <c r="W6" s="5">
        <f t="shared" si="3"/>
        <v>11.666666666666666</v>
      </c>
      <c r="X6" s="5">
        <f t="shared" si="3"/>
        <v>50</v>
      </c>
    </row>
    <row r="7" spans="1:24" x14ac:dyDescent="0.25">
      <c r="A7" t="s">
        <v>2</v>
      </c>
      <c r="B7">
        <v>3</v>
      </c>
      <c r="C7">
        <v>18</v>
      </c>
      <c r="D7">
        <v>21</v>
      </c>
      <c r="E7">
        <v>1.115</v>
      </c>
      <c r="F7">
        <v>2.1</v>
      </c>
      <c r="G7">
        <v>738</v>
      </c>
      <c r="H7">
        <v>1</v>
      </c>
      <c r="I7">
        <v>4</v>
      </c>
      <c r="J7">
        <v>28</v>
      </c>
      <c r="K7">
        <v>5</v>
      </c>
      <c r="L7">
        <v>10</v>
      </c>
      <c r="M7">
        <v>5</v>
      </c>
    </row>
    <row r="8" spans="1:24" x14ac:dyDescent="0.25">
      <c r="A8" s="2"/>
      <c r="B8" s="2" t="s">
        <v>39</v>
      </c>
      <c r="C8" s="2">
        <v>21</v>
      </c>
      <c r="D8" s="2">
        <v>23</v>
      </c>
    </row>
    <row r="9" spans="1:24" x14ac:dyDescent="0.25">
      <c r="A9" t="s">
        <v>3</v>
      </c>
      <c r="B9">
        <v>2</v>
      </c>
      <c r="C9">
        <v>23</v>
      </c>
      <c r="D9">
        <v>25</v>
      </c>
      <c r="E9">
        <v>1.03</v>
      </c>
      <c r="F9">
        <v>1</v>
      </c>
      <c r="G9">
        <v>1150</v>
      </c>
      <c r="H9">
        <v>1</v>
      </c>
      <c r="I9">
        <v>3</v>
      </c>
      <c r="J9">
        <v>29</v>
      </c>
      <c r="K9">
        <v>4</v>
      </c>
      <c r="L9">
        <v>10</v>
      </c>
      <c r="M9">
        <v>5</v>
      </c>
    </row>
    <row r="11" spans="1:24" x14ac:dyDescent="0.25">
      <c r="A11" s="1" t="s">
        <v>29</v>
      </c>
      <c r="B11" s="1" t="s">
        <v>32</v>
      </c>
      <c r="C11" s="1" t="s">
        <v>38</v>
      </c>
      <c r="D11" s="1" t="s">
        <v>37</v>
      </c>
      <c r="E11" s="1" t="s">
        <v>42</v>
      </c>
      <c r="F11" s="1" t="s">
        <v>43</v>
      </c>
      <c r="G11" s="1" t="s">
        <v>44</v>
      </c>
      <c r="H11" s="1" t="s">
        <v>50</v>
      </c>
      <c r="I11" s="1" t="s">
        <v>45</v>
      </c>
      <c r="J11" s="1" t="s">
        <v>46</v>
      </c>
      <c r="K11" s="1" t="s">
        <v>47</v>
      </c>
      <c r="L11" s="1" t="s">
        <v>48</v>
      </c>
      <c r="M11" s="1" t="s">
        <v>49</v>
      </c>
      <c r="N11" s="1" t="s">
        <v>29</v>
      </c>
      <c r="O11" s="1" t="s">
        <v>52</v>
      </c>
      <c r="P11" s="1" t="s">
        <v>53</v>
      </c>
      <c r="Q11" s="1" t="s">
        <v>54</v>
      </c>
      <c r="R11" s="1" t="s">
        <v>55</v>
      </c>
      <c r="S11" s="1" t="s">
        <v>56</v>
      </c>
      <c r="T11" s="1" t="s">
        <v>57</v>
      </c>
      <c r="U11" s="1" t="s">
        <v>58</v>
      </c>
      <c r="V11" s="1" t="s">
        <v>59</v>
      </c>
      <c r="W11" s="1" t="s">
        <v>60</v>
      </c>
      <c r="X11" s="1" t="s">
        <v>61</v>
      </c>
    </row>
    <row r="12" spans="1:24" x14ac:dyDescent="0.25">
      <c r="A12" t="s">
        <v>4</v>
      </c>
      <c r="B12">
        <v>3</v>
      </c>
      <c r="C12">
        <v>8</v>
      </c>
      <c r="D12">
        <v>11</v>
      </c>
      <c r="E12">
        <v>0.16</v>
      </c>
      <c r="F12">
        <v>0.1</v>
      </c>
      <c r="G12">
        <v>442</v>
      </c>
      <c r="H12">
        <v>1</v>
      </c>
      <c r="I12">
        <v>15</v>
      </c>
      <c r="J12">
        <v>23</v>
      </c>
      <c r="K12">
        <v>8</v>
      </c>
      <c r="L12">
        <v>10</v>
      </c>
      <c r="M12">
        <v>5</v>
      </c>
      <c r="P12">
        <f>B12*E12</f>
        <v>0.48</v>
      </c>
      <c r="Q12">
        <f>B12*F12</f>
        <v>0.30000000000000004</v>
      </c>
      <c r="R12">
        <f>B12*G12</f>
        <v>1326</v>
      </c>
      <c r="S12">
        <f>B12*H12</f>
        <v>3</v>
      </c>
      <c r="T12">
        <f>B12*I12</f>
        <v>45</v>
      </c>
      <c r="U12">
        <f>B12*J12</f>
        <v>69</v>
      </c>
      <c r="V12">
        <f>B12*K12</f>
        <v>24</v>
      </c>
      <c r="W12">
        <f>B12*L12</f>
        <v>30</v>
      </c>
      <c r="X12">
        <f>B12*M12</f>
        <v>15</v>
      </c>
    </row>
    <row r="13" spans="1:24" x14ac:dyDescent="0.25">
      <c r="A13" t="s">
        <v>5</v>
      </c>
      <c r="B13">
        <v>5</v>
      </c>
      <c r="C13">
        <v>11</v>
      </c>
      <c r="D13">
        <v>16</v>
      </c>
      <c r="E13">
        <v>0.39</v>
      </c>
      <c r="F13">
        <v>0.6</v>
      </c>
      <c r="G13">
        <v>862</v>
      </c>
      <c r="H13">
        <v>1</v>
      </c>
      <c r="I13">
        <v>109</v>
      </c>
      <c r="J13">
        <v>43</v>
      </c>
      <c r="K13">
        <v>7</v>
      </c>
      <c r="L13">
        <v>10</v>
      </c>
      <c r="M13">
        <v>20</v>
      </c>
      <c r="P13">
        <f>B13*E13</f>
        <v>1.9500000000000002</v>
      </c>
      <c r="Q13">
        <f t="shared" ref="Q13:Q14" si="4">B13*F13</f>
        <v>3</v>
      </c>
      <c r="R13">
        <f t="shared" ref="R13:R14" si="5">B13*G13</f>
        <v>4310</v>
      </c>
      <c r="S13">
        <f t="shared" ref="S13:S14" si="6">B13*H13</f>
        <v>5</v>
      </c>
      <c r="T13">
        <f t="shared" ref="T13:T14" si="7">B13*I13</f>
        <v>545</v>
      </c>
      <c r="U13">
        <f t="shared" ref="U13:U14" si="8">B13*J13</f>
        <v>215</v>
      </c>
      <c r="V13">
        <f t="shared" ref="V13:V14" si="9">B13*K13</f>
        <v>35</v>
      </c>
      <c r="W13">
        <f t="shared" ref="W13:W14" si="10">B13*L13</f>
        <v>50</v>
      </c>
      <c r="X13">
        <f t="shared" ref="X13:X14" si="11">B13*M13</f>
        <v>100</v>
      </c>
    </row>
    <row r="14" spans="1:24" x14ac:dyDescent="0.25">
      <c r="A14" t="s">
        <v>6</v>
      </c>
      <c r="B14">
        <v>4</v>
      </c>
      <c r="C14">
        <v>16</v>
      </c>
      <c r="D14">
        <v>20</v>
      </c>
      <c r="E14">
        <v>0.88500000000000001</v>
      </c>
      <c r="F14">
        <v>1.5</v>
      </c>
      <c r="G14">
        <v>687</v>
      </c>
      <c r="H14">
        <v>1</v>
      </c>
      <c r="I14">
        <v>50</v>
      </c>
      <c r="J14">
        <v>40</v>
      </c>
      <c r="K14">
        <v>4</v>
      </c>
      <c r="L14">
        <v>10</v>
      </c>
      <c r="M14">
        <v>30</v>
      </c>
      <c r="P14" s="3">
        <f>B14*E14</f>
        <v>3.54</v>
      </c>
      <c r="Q14">
        <f t="shared" si="4"/>
        <v>6</v>
      </c>
      <c r="R14">
        <f t="shared" si="5"/>
        <v>2748</v>
      </c>
      <c r="S14">
        <f t="shared" si="6"/>
        <v>4</v>
      </c>
      <c r="T14">
        <f t="shared" si="7"/>
        <v>200</v>
      </c>
      <c r="U14">
        <f t="shared" si="8"/>
        <v>160</v>
      </c>
      <c r="V14">
        <f t="shared" si="9"/>
        <v>16</v>
      </c>
      <c r="W14">
        <f t="shared" si="10"/>
        <v>40</v>
      </c>
      <c r="X14">
        <f t="shared" si="11"/>
        <v>120</v>
      </c>
    </row>
    <row r="15" spans="1:24" x14ac:dyDescent="0.25">
      <c r="P15" s="6">
        <f t="shared" ref="P15:X15" si="12">SUM(P12:P14)</f>
        <v>5.9700000000000006</v>
      </c>
      <c r="Q15" s="6">
        <f t="shared" si="12"/>
        <v>9.3000000000000007</v>
      </c>
      <c r="R15" s="6">
        <f t="shared" si="12"/>
        <v>8384</v>
      </c>
      <c r="S15" s="6">
        <f t="shared" si="12"/>
        <v>12</v>
      </c>
      <c r="T15" s="6">
        <f t="shared" si="12"/>
        <v>790</v>
      </c>
      <c r="U15" s="6">
        <f t="shared" si="12"/>
        <v>444</v>
      </c>
      <c r="V15" s="6">
        <f t="shared" si="12"/>
        <v>75</v>
      </c>
      <c r="W15" s="6">
        <f t="shared" si="12"/>
        <v>120</v>
      </c>
      <c r="X15" s="6">
        <f t="shared" si="12"/>
        <v>235</v>
      </c>
    </row>
    <row r="16" spans="1:24" x14ac:dyDescent="0.25">
      <c r="N16" t="s">
        <v>63</v>
      </c>
      <c r="O16" s="4">
        <v>12</v>
      </c>
      <c r="P16" s="7">
        <f>P15/$O$16</f>
        <v>0.49750000000000005</v>
      </c>
      <c r="Q16" s="8">
        <f t="shared" ref="Q16:X16" si="13">Q15/$O$16</f>
        <v>0.77500000000000002</v>
      </c>
      <c r="R16" s="5">
        <f t="shared" si="13"/>
        <v>698.66666666666663</v>
      </c>
      <c r="S16" s="5">
        <f t="shared" si="13"/>
        <v>1</v>
      </c>
      <c r="T16" s="5">
        <f t="shared" si="13"/>
        <v>65.833333333333329</v>
      </c>
      <c r="U16" s="5">
        <f t="shared" si="13"/>
        <v>37</v>
      </c>
      <c r="V16" s="5">
        <f t="shared" si="13"/>
        <v>6.25</v>
      </c>
      <c r="W16" s="5">
        <f t="shared" si="13"/>
        <v>10</v>
      </c>
      <c r="X16" s="5">
        <f t="shared" si="13"/>
        <v>19.583333333333332</v>
      </c>
    </row>
    <row r="17" spans="1:24" x14ac:dyDescent="0.25">
      <c r="A17" s="2"/>
      <c r="B17" s="2" t="s">
        <v>39</v>
      </c>
      <c r="C17" s="2">
        <v>20</v>
      </c>
      <c r="D17" s="2">
        <v>24</v>
      </c>
    </row>
    <row r="18" spans="1:24" x14ac:dyDescent="0.25">
      <c r="A18" s="9"/>
      <c r="B18" s="9"/>
      <c r="C18" s="9"/>
      <c r="D18" s="9"/>
      <c r="O18" s="1" t="s">
        <v>52</v>
      </c>
      <c r="P18" s="1" t="s">
        <v>53</v>
      </c>
      <c r="Q18" s="1" t="s">
        <v>54</v>
      </c>
      <c r="R18" s="1" t="s">
        <v>55</v>
      </c>
      <c r="S18" s="1" t="s">
        <v>56</v>
      </c>
      <c r="T18" s="1" t="s">
        <v>57</v>
      </c>
      <c r="U18" s="1" t="s">
        <v>58</v>
      </c>
      <c r="V18" s="1" t="s">
        <v>59</v>
      </c>
      <c r="W18" s="1" t="s">
        <v>60</v>
      </c>
      <c r="X18" s="1" t="s">
        <v>61</v>
      </c>
    </row>
    <row r="19" spans="1:24" x14ac:dyDescent="0.25">
      <c r="A19" t="s">
        <v>7</v>
      </c>
      <c r="B19">
        <v>3</v>
      </c>
      <c r="C19">
        <v>24</v>
      </c>
      <c r="D19">
        <v>27</v>
      </c>
      <c r="E19">
        <v>1.19</v>
      </c>
      <c r="F19">
        <v>1.9</v>
      </c>
      <c r="G19">
        <v>2040</v>
      </c>
      <c r="H19">
        <v>0.5</v>
      </c>
      <c r="I19">
        <v>50</v>
      </c>
      <c r="J19">
        <v>60</v>
      </c>
      <c r="K19">
        <v>6</v>
      </c>
      <c r="L19">
        <v>10</v>
      </c>
      <c r="M19">
        <v>20</v>
      </c>
      <c r="P19">
        <f>B19*E19</f>
        <v>3.57</v>
      </c>
      <c r="Q19">
        <f>B19*F19</f>
        <v>5.6999999999999993</v>
      </c>
      <c r="R19">
        <f>B19*G19</f>
        <v>6120</v>
      </c>
      <c r="S19">
        <f>B19*H19</f>
        <v>1.5</v>
      </c>
      <c r="T19">
        <f>B19*I19</f>
        <v>150</v>
      </c>
      <c r="U19">
        <f>B19*J19</f>
        <v>180</v>
      </c>
      <c r="V19">
        <f>B19*K19</f>
        <v>18</v>
      </c>
      <c r="W19">
        <f>B19*L19</f>
        <v>30</v>
      </c>
      <c r="X19">
        <f>B19*M19</f>
        <v>60</v>
      </c>
    </row>
    <row r="20" spans="1:24" x14ac:dyDescent="0.25">
      <c r="A20" t="s">
        <v>8</v>
      </c>
      <c r="B20">
        <v>3</v>
      </c>
      <c r="C20">
        <v>27</v>
      </c>
      <c r="D20">
        <v>30</v>
      </c>
      <c r="E20">
        <v>1.43</v>
      </c>
      <c r="F20">
        <v>2.1</v>
      </c>
      <c r="G20">
        <v>1310</v>
      </c>
      <c r="H20">
        <v>0.5</v>
      </c>
      <c r="I20">
        <v>44</v>
      </c>
      <c r="J20">
        <v>55</v>
      </c>
      <c r="K20">
        <v>5</v>
      </c>
      <c r="L20">
        <v>10</v>
      </c>
      <c r="M20">
        <v>20</v>
      </c>
      <c r="P20">
        <f t="shared" ref="P20:P23" si="14">B20*E20</f>
        <v>4.29</v>
      </c>
      <c r="Q20">
        <f t="shared" ref="Q20:Q23" si="15">B20*F20</f>
        <v>6.3000000000000007</v>
      </c>
      <c r="R20">
        <f t="shared" ref="R20:R23" si="16">B20*G20</f>
        <v>3930</v>
      </c>
      <c r="S20">
        <f t="shared" ref="S20:S23" si="17">B20*H20</f>
        <v>1.5</v>
      </c>
      <c r="T20">
        <f t="shared" ref="T20:T23" si="18">B20*I20</f>
        <v>132</v>
      </c>
      <c r="U20">
        <f t="shared" ref="U20:U23" si="19">B20*J20</f>
        <v>165</v>
      </c>
      <c r="V20">
        <f t="shared" ref="V20:V23" si="20">B20*K20</f>
        <v>15</v>
      </c>
      <c r="W20">
        <f t="shared" ref="W20:W23" si="21">B20*L20</f>
        <v>30</v>
      </c>
      <c r="X20">
        <f t="shared" ref="X20:X23" si="22">B20*M20</f>
        <v>60</v>
      </c>
    </row>
    <row r="21" spans="1:24" x14ac:dyDescent="0.25">
      <c r="A21" t="s">
        <v>9</v>
      </c>
      <c r="B21">
        <v>4.5</v>
      </c>
      <c r="C21">
        <v>30</v>
      </c>
      <c r="D21">
        <v>34.5</v>
      </c>
      <c r="E21">
        <v>0.24399999999999999</v>
      </c>
      <c r="F21">
        <v>0.2</v>
      </c>
      <c r="G21">
        <v>243</v>
      </c>
      <c r="H21">
        <v>0.5</v>
      </c>
      <c r="I21">
        <v>20</v>
      </c>
      <c r="J21">
        <v>23</v>
      </c>
      <c r="K21">
        <v>3</v>
      </c>
      <c r="L21">
        <v>10</v>
      </c>
      <c r="M21">
        <v>10</v>
      </c>
      <c r="P21">
        <f t="shared" si="14"/>
        <v>1.0979999999999999</v>
      </c>
      <c r="Q21">
        <f t="shared" si="15"/>
        <v>0.9</v>
      </c>
      <c r="R21">
        <f t="shared" si="16"/>
        <v>1093.5</v>
      </c>
      <c r="S21">
        <f t="shared" si="17"/>
        <v>2.25</v>
      </c>
      <c r="T21">
        <f t="shared" si="18"/>
        <v>90</v>
      </c>
      <c r="U21">
        <f t="shared" si="19"/>
        <v>103.5</v>
      </c>
      <c r="V21">
        <f t="shared" si="20"/>
        <v>13.5</v>
      </c>
      <c r="W21">
        <f t="shared" si="21"/>
        <v>45</v>
      </c>
      <c r="X21">
        <f t="shared" si="22"/>
        <v>45</v>
      </c>
    </row>
    <row r="22" spans="1:24" x14ac:dyDescent="0.25">
      <c r="A22" t="s">
        <v>10</v>
      </c>
      <c r="B22">
        <v>4</v>
      </c>
      <c r="C22">
        <v>34.5</v>
      </c>
      <c r="D22">
        <v>38.5</v>
      </c>
      <c r="E22">
        <v>0.32700000000000001</v>
      </c>
      <c r="F22">
        <v>0.2</v>
      </c>
      <c r="G22">
        <v>200</v>
      </c>
      <c r="H22">
        <v>0.5</v>
      </c>
      <c r="I22">
        <v>6</v>
      </c>
      <c r="J22">
        <v>13</v>
      </c>
      <c r="K22">
        <v>4</v>
      </c>
      <c r="L22">
        <v>10</v>
      </c>
      <c r="M22">
        <v>5</v>
      </c>
      <c r="P22">
        <f t="shared" si="14"/>
        <v>1.3080000000000001</v>
      </c>
      <c r="Q22">
        <f t="shared" si="15"/>
        <v>0.8</v>
      </c>
      <c r="R22">
        <f t="shared" si="16"/>
        <v>800</v>
      </c>
      <c r="S22">
        <f t="shared" si="17"/>
        <v>2</v>
      </c>
      <c r="T22">
        <f t="shared" si="18"/>
        <v>24</v>
      </c>
      <c r="U22">
        <f t="shared" si="19"/>
        <v>52</v>
      </c>
      <c r="V22">
        <f t="shared" si="20"/>
        <v>16</v>
      </c>
      <c r="W22">
        <f t="shared" si="21"/>
        <v>40</v>
      </c>
      <c r="X22">
        <f t="shared" si="22"/>
        <v>20</v>
      </c>
    </row>
    <row r="23" spans="1:24" x14ac:dyDescent="0.25">
      <c r="A23" t="s">
        <v>11</v>
      </c>
      <c r="B23">
        <v>4</v>
      </c>
      <c r="C23">
        <v>38.5</v>
      </c>
      <c r="D23">
        <v>42.5</v>
      </c>
      <c r="E23">
        <v>0.61</v>
      </c>
      <c r="F23">
        <v>0.8</v>
      </c>
      <c r="G23">
        <v>377</v>
      </c>
      <c r="H23">
        <v>0.5</v>
      </c>
      <c r="I23">
        <v>8</v>
      </c>
      <c r="J23">
        <v>22</v>
      </c>
      <c r="K23">
        <v>5</v>
      </c>
      <c r="L23">
        <v>10</v>
      </c>
      <c r="M23">
        <v>5</v>
      </c>
      <c r="P23" s="3">
        <f t="shared" si="14"/>
        <v>2.44</v>
      </c>
      <c r="Q23">
        <f t="shared" si="15"/>
        <v>3.2</v>
      </c>
      <c r="R23">
        <f t="shared" si="16"/>
        <v>1508</v>
      </c>
      <c r="S23">
        <f t="shared" si="17"/>
        <v>2</v>
      </c>
      <c r="T23">
        <f t="shared" si="18"/>
        <v>32</v>
      </c>
      <c r="U23">
        <f t="shared" si="19"/>
        <v>88</v>
      </c>
      <c r="V23">
        <f t="shared" si="20"/>
        <v>20</v>
      </c>
      <c r="W23">
        <f t="shared" si="21"/>
        <v>40</v>
      </c>
      <c r="X23">
        <f t="shared" si="22"/>
        <v>20</v>
      </c>
    </row>
    <row r="24" spans="1:24" x14ac:dyDescent="0.25">
      <c r="P24" s="6">
        <f t="shared" ref="P24:X24" si="23">SUM(P19:P23)</f>
        <v>12.705999999999998</v>
      </c>
      <c r="Q24" s="6">
        <f t="shared" si="23"/>
        <v>16.900000000000002</v>
      </c>
      <c r="R24" s="6">
        <f t="shared" si="23"/>
        <v>13451.5</v>
      </c>
      <c r="S24" s="6">
        <f t="shared" si="23"/>
        <v>9.25</v>
      </c>
      <c r="T24" s="6">
        <f t="shared" si="23"/>
        <v>428</v>
      </c>
      <c r="U24" s="6">
        <f t="shared" si="23"/>
        <v>588.5</v>
      </c>
      <c r="V24" s="6">
        <f t="shared" si="23"/>
        <v>82.5</v>
      </c>
      <c r="W24" s="6">
        <f t="shared" si="23"/>
        <v>185</v>
      </c>
      <c r="X24" s="6">
        <f t="shared" si="23"/>
        <v>205</v>
      </c>
    </row>
    <row r="25" spans="1:24" x14ac:dyDescent="0.25">
      <c r="N25" t="s">
        <v>62</v>
      </c>
      <c r="O25" s="4">
        <f>42.5-24</f>
        <v>18.5</v>
      </c>
      <c r="P25" s="7">
        <f>P24/O25</f>
        <v>0.68681081081081063</v>
      </c>
      <c r="Q25" s="10">
        <f>Q24/O25</f>
        <v>0.91351351351351362</v>
      </c>
      <c r="R25" s="11">
        <f>R24/O25</f>
        <v>727.10810810810813</v>
      </c>
      <c r="S25" s="11">
        <f>S24/O25</f>
        <v>0.5</v>
      </c>
      <c r="T25" s="11">
        <f>T24/O25</f>
        <v>23.135135135135137</v>
      </c>
      <c r="U25" s="11">
        <f>U24/O25</f>
        <v>31.810810810810811</v>
      </c>
      <c r="V25" s="11">
        <f>V24/O25</f>
        <v>4.4594594594594597</v>
      </c>
      <c r="W25" s="11">
        <f>W24/O25</f>
        <v>10</v>
      </c>
      <c r="X25" s="11">
        <f>X24/O25</f>
        <v>11.081081081081081</v>
      </c>
    </row>
    <row r="27" spans="1:24" x14ac:dyDescent="0.25">
      <c r="A27" s="1" t="s">
        <v>28</v>
      </c>
      <c r="B27" s="1" t="s">
        <v>32</v>
      </c>
      <c r="C27" s="1" t="s">
        <v>38</v>
      </c>
      <c r="D27" s="1" t="s">
        <v>37</v>
      </c>
      <c r="E27" s="1" t="s">
        <v>42</v>
      </c>
      <c r="F27" s="1" t="s">
        <v>43</v>
      </c>
      <c r="G27" s="1" t="s">
        <v>44</v>
      </c>
      <c r="H27" s="1" t="s">
        <v>50</v>
      </c>
      <c r="I27" s="1" t="s">
        <v>45</v>
      </c>
      <c r="J27" s="1" t="s">
        <v>46</v>
      </c>
      <c r="K27" s="1" t="s">
        <v>47</v>
      </c>
      <c r="L27" s="1" t="s">
        <v>48</v>
      </c>
      <c r="M27" s="1" t="s">
        <v>49</v>
      </c>
      <c r="N27" s="1" t="s">
        <v>28</v>
      </c>
      <c r="O27" s="1" t="s">
        <v>52</v>
      </c>
      <c r="P27" s="1" t="s">
        <v>53</v>
      </c>
      <c r="Q27" s="1" t="s">
        <v>54</v>
      </c>
      <c r="R27" s="1" t="s">
        <v>55</v>
      </c>
      <c r="S27" s="1" t="s">
        <v>56</v>
      </c>
      <c r="T27" s="1" t="s">
        <v>57</v>
      </c>
      <c r="U27" s="1" t="s">
        <v>58</v>
      </c>
      <c r="V27" s="1" t="s">
        <v>59</v>
      </c>
      <c r="W27" s="1" t="s">
        <v>60</v>
      </c>
      <c r="X27" s="1" t="s">
        <v>61</v>
      </c>
    </row>
    <row r="28" spans="1:24" x14ac:dyDescent="0.25">
      <c r="A28" t="s">
        <v>21</v>
      </c>
      <c r="B28">
        <v>2</v>
      </c>
      <c r="C28">
        <v>0</v>
      </c>
      <c r="D28">
        <v>2</v>
      </c>
      <c r="E28">
        <v>0.45400000000000001</v>
      </c>
      <c r="F28">
        <v>2.2999999999999998</v>
      </c>
      <c r="G28">
        <v>1675</v>
      </c>
      <c r="H28">
        <v>8</v>
      </c>
      <c r="I28">
        <v>5</v>
      </c>
      <c r="J28">
        <v>209</v>
      </c>
      <c r="K28">
        <v>13</v>
      </c>
      <c r="L28">
        <v>10</v>
      </c>
      <c r="M28">
        <v>30</v>
      </c>
      <c r="P28">
        <f>B28*E28</f>
        <v>0.90800000000000003</v>
      </c>
      <c r="Q28">
        <f>B28*F28</f>
        <v>4.5999999999999996</v>
      </c>
      <c r="R28">
        <f>B28*G28</f>
        <v>3350</v>
      </c>
      <c r="S28">
        <f>B28*H28</f>
        <v>16</v>
      </c>
      <c r="T28">
        <f>B28*I28</f>
        <v>10</v>
      </c>
      <c r="U28">
        <f>B28*J28</f>
        <v>418</v>
      </c>
      <c r="V28">
        <f>B28*K28</f>
        <v>26</v>
      </c>
      <c r="W28">
        <f>B28*L28</f>
        <v>20</v>
      </c>
      <c r="X28">
        <f>B28*M28</f>
        <v>60</v>
      </c>
    </row>
    <row r="29" spans="1:24" x14ac:dyDescent="0.25">
      <c r="A29" t="s">
        <v>22</v>
      </c>
      <c r="B29">
        <v>4</v>
      </c>
      <c r="C29">
        <v>2</v>
      </c>
      <c r="D29">
        <v>6</v>
      </c>
      <c r="E29">
        <v>0.68</v>
      </c>
      <c r="F29">
        <v>6</v>
      </c>
      <c r="G29">
        <v>3250</v>
      </c>
      <c r="H29">
        <v>9</v>
      </c>
      <c r="I29">
        <v>4</v>
      </c>
      <c r="J29">
        <v>244</v>
      </c>
      <c r="K29">
        <v>16</v>
      </c>
      <c r="L29">
        <v>10</v>
      </c>
      <c r="M29">
        <v>10</v>
      </c>
      <c r="P29">
        <f t="shared" ref="P29:P31" si="24">B29*E29</f>
        <v>2.72</v>
      </c>
      <c r="Q29">
        <f t="shared" ref="Q29:Q31" si="25">B29*F29</f>
        <v>24</v>
      </c>
      <c r="R29">
        <f t="shared" ref="R29:R31" si="26">B29*G29</f>
        <v>13000</v>
      </c>
      <c r="S29">
        <f t="shared" ref="S29:S31" si="27">B29*H29</f>
        <v>36</v>
      </c>
      <c r="T29">
        <f t="shared" ref="T29:T31" si="28">B29*I29</f>
        <v>16</v>
      </c>
      <c r="U29">
        <f t="shared" ref="U29:U31" si="29">B29*J29</f>
        <v>976</v>
      </c>
      <c r="V29">
        <f t="shared" ref="V29:V31" si="30">B29*K29</f>
        <v>64</v>
      </c>
      <c r="W29">
        <f t="shared" ref="W29:W31" si="31">B29*L29</f>
        <v>40</v>
      </c>
      <c r="X29">
        <f t="shared" ref="X29:X31" si="32">B29*M29</f>
        <v>40</v>
      </c>
    </row>
    <row r="30" spans="1:24" x14ac:dyDescent="0.25">
      <c r="A30" t="s">
        <v>23</v>
      </c>
      <c r="B30">
        <v>4</v>
      </c>
      <c r="C30">
        <v>6</v>
      </c>
      <c r="D30">
        <v>10</v>
      </c>
      <c r="E30">
        <v>0.41299999999999998</v>
      </c>
      <c r="F30">
        <v>10.3</v>
      </c>
      <c r="G30">
        <v>2730</v>
      </c>
      <c r="H30">
        <v>29</v>
      </c>
      <c r="I30">
        <v>6</v>
      </c>
      <c r="J30">
        <v>327</v>
      </c>
      <c r="K30">
        <v>7</v>
      </c>
      <c r="L30">
        <v>10</v>
      </c>
      <c r="M30">
        <v>60</v>
      </c>
      <c r="P30">
        <f t="shared" si="24"/>
        <v>1.6519999999999999</v>
      </c>
      <c r="Q30">
        <f t="shared" si="25"/>
        <v>41.2</v>
      </c>
      <c r="R30">
        <f t="shared" si="26"/>
        <v>10920</v>
      </c>
      <c r="S30">
        <f t="shared" si="27"/>
        <v>116</v>
      </c>
      <c r="T30">
        <f t="shared" si="28"/>
        <v>24</v>
      </c>
      <c r="U30">
        <f t="shared" si="29"/>
        <v>1308</v>
      </c>
      <c r="V30">
        <f t="shared" si="30"/>
        <v>28</v>
      </c>
      <c r="W30">
        <f t="shared" si="31"/>
        <v>40</v>
      </c>
      <c r="X30">
        <f t="shared" si="32"/>
        <v>240</v>
      </c>
    </row>
    <row r="31" spans="1:24" x14ac:dyDescent="0.25">
      <c r="A31" t="s">
        <v>24</v>
      </c>
      <c r="B31">
        <v>4</v>
      </c>
      <c r="C31">
        <v>10</v>
      </c>
      <c r="D31">
        <v>14</v>
      </c>
      <c r="E31">
        <v>0.67800000000000005</v>
      </c>
      <c r="F31">
        <v>11.4</v>
      </c>
      <c r="G31">
        <v>3460</v>
      </c>
      <c r="H31">
        <v>39</v>
      </c>
      <c r="I31">
        <v>5</v>
      </c>
      <c r="J31">
        <v>493</v>
      </c>
      <c r="K31">
        <v>19</v>
      </c>
      <c r="L31">
        <v>10</v>
      </c>
      <c r="M31">
        <v>80</v>
      </c>
      <c r="P31" s="3">
        <f t="shared" si="24"/>
        <v>2.7120000000000002</v>
      </c>
      <c r="Q31">
        <f t="shared" si="25"/>
        <v>45.6</v>
      </c>
      <c r="R31">
        <f t="shared" si="26"/>
        <v>13840</v>
      </c>
      <c r="S31">
        <f t="shared" si="27"/>
        <v>156</v>
      </c>
      <c r="T31">
        <f t="shared" si="28"/>
        <v>20</v>
      </c>
      <c r="U31">
        <f t="shared" si="29"/>
        <v>1972</v>
      </c>
      <c r="V31">
        <f t="shared" si="30"/>
        <v>76</v>
      </c>
      <c r="W31">
        <f t="shared" si="31"/>
        <v>40</v>
      </c>
      <c r="X31">
        <f t="shared" si="32"/>
        <v>320</v>
      </c>
    </row>
    <row r="32" spans="1:24" x14ac:dyDescent="0.25">
      <c r="P32" s="6">
        <f t="shared" ref="P32:X32" si="33">SUM(P28:P31)</f>
        <v>7.9920000000000009</v>
      </c>
      <c r="Q32" s="6">
        <f t="shared" si="33"/>
        <v>115.4</v>
      </c>
      <c r="R32" s="6">
        <f t="shared" si="33"/>
        <v>41110</v>
      </c>
      <c r="S32" s="6">
        <f t="shared" si="33"/>
        <v>324</v>
      </c>
      <c r="T32" s="6">
        <f t="shared" si="33"/>
        <v>70</v>
      </c>
      <c r="U32" s="6">
        <f t="shared" si="33"/>
        <v>4674</v>
      </c>
      <c r="V32" s="6">
        <f t="shared" si="33"/>
        <v>194</v>
      </c>
      <c r="W32" s="6">
        <f t="shared" si="33"/>
        <v>140</v>
      </c>
      <c r="X32" s="6">
        <f t="shared" si="33"/>
        <v>660</v>
      </c>
    </row>
    <row r="33" spans="1:24" x14ac:dyDescent="0.25">
      <c r="N33" t="s">
        <v>65</v>
      </c>
      <c r="O33" s="4">
        <v>14</v>
      </c>
      <c r="P33" s="7">
        <f>P32/O33</f>
        <v>0.57085714285714295</v>
      </c>
      <c r="Q33" s="10">
        <f>Q32/O33</f>
        <v>8.2428571428571438</v>
      </c>
      <c r="R33" s="11">
        <f>R32/O33</f>
        <v>2936.4285714285716</v>
      </c>
      <c r="S33" s="11">
        <f>S32/O33</f>
        <v>23.142857142857142</v>
      </c>
      <c r="T33" s="12">
        <f>T32/O33</f>
        <v>5</v>
      </c>
      <c r="U33" s="11">
        <f>U32/O33</f>
        <v>333.85714285714283</v>
      </c>
      <c r="V33" s="11">
        <f>V32/O33</f>
        <v>13.857142857142858</v>
      </c>
      <c r="W33" s="12">
        <f>W32/O33</f>
        <v>10</v>
      </c>
      <c r="X33" s="11">
        <f>X32/O33</f>
        <v>47.142857142857146</v>
      </c>
    </row>
    <row r="35" spans="1:24" x14ac:dyDescent="0.25">
      <c r="A35" s="1" t="s">
        <v>27</v>
      </c>
      <c r="B35" s="1" t="s">
        <v>32</v>
      </c>
      <c r="C35" s="1" t="s">
        <v>40</v>
      </c>
      <c r="D35" s="1" t="s">
        <v>41</v>
      </c>
      <c r="E35" s="1" t="s">
        <v>42</v>
      </c>
      <c r="F35" s="1" t="s">
        <v>43</v>
      </c>
      <c r="G35" s="1" t="s">
        <v>44</v>
      </c>
      <c r="H35" s="1" t="s">
        <v>50</v>
      </c>
      <c r="I35" s="1" t="s">
        <v>45</v>
      </c>
      <c r="J35" s="1" t="s">
        <v>46</v>
      </c>
      <c r="K35" s="1" t="s">
        <v>47</v>
      </c>
      <c r="L35" s="1" t="s">
        <v>48</v>
      </c>
      <c r="M35" s="1" t="s">
        <v>49</v>
      </c>
      <c r="N35" s="1" t="s">
        <v>27</v>
      </c>
      <c r="O35" s="1" t="s">
        <v>52</v>
      </c>
      <c r="P35" s="1" t="s">
        <v>53</v>
      </c>
      <c r="Q35" s="1" t="s">
        <v>54</v>
      </c>
      <c r="R35" s="1" t="s">
        <v>55</v>
      </c>
      <c r="S35" s="1" t="s">
        <v>56</v>
      </c>
      <c r="T35" s="1" t="s">
        <v>57</v>
      </c>
      <c r="U35" s="1" t="s">
        <v>58</v>
      </c>
      <c r="V35" s="1" t="s">
        <v>59</v>
      </c>
      <c r="W35" s="1" t="s">
        <v>60</v>
      </c>
      <c r="X35" s="1" t="s">
        <v>61</v>
      </c>
    </row>
    <row r="36" spans="1:24" x14ac:dyDescent="0.25">
      <c r="A36" t="s">
        <v>25</v>
      </c>
      <c r="B36">
        <v>3</v>
      </c>
      <c r="C36">
        <v>12</v>
      </c>
      <c r="D36">
        <v>15</v>
      </c>
      <c r="E36">
        <v>2.2400000000000002</v>
      </c>
      <c r="F36">
        <v>1.1000000000000001</v>
      </c>
      <c r="G36">
        <v>1710</v>
      </c>
      <c r="H36">
        <v>8</v>
      </c>
      <c r="I36">
        <v>4</v>
      </c>
      <c r="J36">
        <v>98</v>
      </c>
      <c r="K36">
        <v>10</v>
      </c>
      <c r="L36">
        <v>10</v>
      </c>
      <c r="M36">
        <v>10</v>
      </c>
      <c r="P36">
        <f>B36*E36</f>
        <v>6.7200000000000006</v>
      </c>
      <c r="Q36">
        <f>B36*F36</f>
        <v>3.3000000000000003</v>
      </c>
      <c r="R36">
        <f>B36*G36</f>
        <v>5130</v>
      </c>
      <c r="S36">
        <f>B36*H36</f>
        <v>24</v>
      </c>
      <c r="T36">
        <f>B36*I36</f>
        <v>12</v>
      </c>
      <c r="U36">
        <f>B36*J36</f>
        <v>294</v>
      </c>
      <c r="V36">
        <f>B36*K36</f>
        <v>30</v>
      </c>
      <c r="W36">
        <f>B36*L36</f>
        <v>30</v>
      </c>
      <c r="X36">
        <f>B36*M36</f>
        <v>30</v>
      </c>
    </row>
    <row r="37" spans="1:24" x14ac:dyDescent="0.25">
      <c r="A37" t="s">
        <v>26</v>
      </c>
      <c r="B37">
        <v>2</v>
      </c>
      <c r="C37">
        <v>15</v>
      </c>
      <c r="D37">
        <v>17</v>
      </c>
      <c r="E37">
        <v>0.22900000000000001</v>
      </c>
      <c r="F37">
        <v>0.2</v>
      </c>
      <c r="G37">
        <v>1485</v>
      </c>
      <c r="H37">
        <v>3</v>
      </c>
      <c r="I37">
        <v>1</v>
      </c>
      <c r="J37">
        <v>99</v>
      </c>
      <c r="K37">
        <v>14</v>
      </c>
      <c r="L37">
        <v>10</v>
      </c>
      <c r="M37">
        <v>5</v>
      </c>
      <c r="P37" s="3">
        <f>B37*E37</f>
        <v>0.45800000000000002</v>
      </c>
      <c r="Q37">
        <f>B37*F37</f>
        <v>0.4</v>
      </c>
      <c r="R37">
        <f>B37*G37</f>
        <v>2970</v>
      </c>
      <c r="S37">
        <f>B37*H37</f>
        <v>6</v>
      </c>
      <c r="T37">
        <f>B37*I37</f>
        <v>2</v>
      </c>
      <c r="U37">
        <f>B37*J37</f>
        <v>198</v>
      </c>
      <c r="V37">
        <f>B37*K37</f>
        <v>28</v>
      </c>
      <c r="W37">
        <f>B37*L37</f>
        <v>20</v>
      </c>
      <c r="X37">
        <f>B37*M37</f>
        <v>10</v>
      </c>
    </row>
    <row r="38" spans="1:24" x14ac:dyDescent="0.25">
      <c r="P38" s="6">
        <f t="shared" ref="P38:X38" si="34">SUM(P36:P37)</f>
        <v>7.1780000000000008</v>
      </c>
      <c r="Q38" s="6">
        <f t="shared" si="34"/>
        <v>3.7</v>
      </c>
      <c r="R38" s="6">
        <f t="shared" si="34"/>
        <v>8100</v>
      </c>
      <c r="S38" s="6">
        <f t="shared" si="34"/>
        <v>30</v>
      </c>
      <c r="T38" s="6">
        <f t="shared" si="34"/>
        <v>14</v>
      </c>
      <c r="U38" s="6">
        <f t="shared" si="34"/>
        <v>492</v>
      </c>
      <c r="V38" s="6">
        <f t="shared" si="34"/>
        <v>58</v>
      </c>
      <c r="W38" s="6">
        <f t="shared" si="34"/>
        <v>50</v>
      </c>
      <c r="X38" s="6">
        <f t="shared" si="34"/>
        <v>40</v>
      </c>
    </row>
    <row r="39" spans="1:24" x14ac:dyDescent="0.25">
      <c r="N39" t="s">
        <v>66</v>
      </c>
      <c r="O39" s="4">
        <v>5</v>
      </c>
      <c r="P39" s="7">
        <f>P38/O39</f>
        <v>1.4356000000000002</v>
      </c>
      <c r="Q39" s="4">
        <f>Q38/O39</f>
        <v>0.74</v>
      </c>
      <c r="R39" s="4">
        <f>R38/O39</f>
        <v>1620</v>
      </c>
      <c r="S39" s="5">
        <f>S38/O39</f>
        <v>6</v>
      </c>
      <c r="T39" s="5">
        <f>T38/O39</f>
        <v>2.8</v>
      </c>
      <c r="U39" s="5">
        <f>U38/O39</f>
        <v>98.4</v>
      </c>
      <c r="V39" s="5">
        <f>V38/O39</f>
        <v>11.6</v>
      </c>
      <c r="W39" s="5">
        <f>W38/O39</f>
        <v>10</v>
      </c>
      <c r="X39" s="5">
        <f>X38/O39</f>
        <v>8</v>
      </c>
    </row>
    <row r="41" spans="1:24" x14ac:dyDescent="0.25">
      <c r="A41" s="1" t="s">
        <v>30</v>
      </c>
      <c r="B41" s="1" t="s">
        <v>32</v>
      </c>
      <c r="C41" s="1" t="s">
        <v>38</v>
      </c>
      <c r="D41" s="1" t="s">
        <v>37</v>
      </c>
      <c r="E41" s="1" t="s">
        <v>12</v>
      </c>
      <c r="F41" s="1" t="s">
        <v>13</v>
      </c>
      <c r="G41" s="1" t="s">
        <v>14</v>
      </c>
      <c r="H41" s="1" t="s">
        <v>15</v>
      </c>
      <c r="I41" s="1" t="s">
        <v>16</v>
      </c>
      <c r="J41" s="1" t="s">
        <v>17</v>
      </c>
      <c r="K41" s="1" t="s">
        <v>18</v>
      </c>
      <c r="L41" s="1" t="s">
        <v>19</v>
      </c>
      <c r="M41" s="1" t="s">
        <v>20</v>
      </c>
      <c r="N41" s="1" t="s">
        <v>30</v>
      </c>
      <c r="O41" s="1" t="s">
        <v>52</v>
      </c>
      <c r="P41" s="1" t="s">
        <v>53</v>
      </c>
      <c r="Q41" s="1" t="s">
        <v>54</v>
      </c>
      <c r="R41" s="1" t="s">
        <v>55</v>
      </c>
      <c r="S41" s="1" t="s">
        <v>56</v>
      </c>
      <c r="T41" s="1" t="s">
        <v>57</v>
      </c>
      <c r="U41" s="1" t="s">
        <v>58</v>
      </c>
      <c r="V41" s="1" t="s">
        <v>59</v>
      </c>
      <c r="W41" s="1" t="s">
        <v>60</v>
      </c>
      <c r="X41" s="1" t="s">
        <v>61</v>
      </c>
    </row>
    <row r="42" spans="1:24" x14ac:dyDescent="0.25">
      <c r="A42" t="s">
        <v>33</v>
      </c>
      <c r="B42">
        <v>2</v>
      </c>
      <c r="C42">
        <v>74</v>
      </c>
      <c r="D42">
        <v>76</v>
      </c>
      <c r="E42">
        <v>0.80200000000000005</v>
      </c>
      <c r="F42">
        <v>3</v>
      </c>
      <c r="G42">
        <v>1165</v>
      </c>
      <c r="H42">
        <v>1</v>
      </c>
      <c r="I42">
        <v>3</v>
      </c>
      <c r="J42">
        <v>35</v>
      </c>
      <c r="K42">
        <v>3</v>
      </c>
      <c r="L42">
        <v>5</v>
      </c>
      <c r="M42">
        <v>5</v>
      </c>
      <c r="P42">
        <f>B42*E42</f>
        <v>1.6040000000000001</v>
      </c>
      <c r="Q42">
        <f>B42*F42</f>
        <v>6</v>
      </c>
      <c r="R42">
        <f>B42*G42</f>
        <v>2330</v>
      </c>
      <c r="S42">
        <f>B42*H42</f>
        <v>2</v>
      </c>
      <c r="T42">
        <f>B42*I42</f>
        <v>6</v>
      </c>
      <c r="U42">
        <f>B42*J42</f>
        <v>70</v>
      </c>
      <c r="V42">
        <f>B42*K42</f>
        <v>6</v>
      </c>
      <c r="W42">
        <f>B42*L42</f>
        <v>10</v>
      </c>
      <c r="X42">
        <f>B42*M42</f>
        <v>10</v>
      </c>
    </row>
    <row r="43" spans="1:24" x14ac:dyDescent="0.25">
      <c r="A43" t="s">
        <v>34</v>
      </c>
      <c r="B43">
        <v>4</v>
      </c>
      <c r="C43">
        <v>76</v>
      </c>
      <c r="D43">
        <v>80</v>
      </c>
      <c r="E43">
        <v>1.175</v>
      </c>
      <c r="F43">
        <v>2.9</v>
      </c>
      <c r="G43">
        <v>1560</v>
      </c>
      <c r="H43">
        <v>1</v>
      </c>
      <c r="I43">
        <v>3</v>
      </c>
      <c r="J43">
        <v>41</v>
      </c>
      <c r="K43">
        <v>4</v>
      </c>
      <c r="L43">
        <v>5</v>
      </c>
      <c r="M43">
        <v>5</v>
      </c>
      <c r="P43">
        <f t="shared" ref="P43:P45" si="35">B43*E43</f>
        <v>4.7</v>
      </c>
      <c r="Q43">
        <f t="shared" ref="Q43:Q45" si="36">B43*F43</f>
        <v>11.6</v>
      </c>
      <c r="R43">
        <f t="shared" ref="R43:R45" si="37">B43*G43</f>
        <v>6240</v>
      </c>
      <c r="S43">
        <f t="shared" ref="S43:S45" si="38">B43*H43</f>
        <v>4</v>
      </c>
      <c r="T43">
        <f t="shared" ref="T43:T45" si="39">B43*I43</f>
        <v>12</v>
      </c>
      <c r="U43">
        <f t="shared" ref="U43:U45" si="40">B43*J43</f>
        <v>164</v>
      </c>
      <c r="V43">
        <f t="shared" ref="V43:V45" si="41">B43*K43</f>
        <v>16</v>
      </c>
      <c r="W43">
        <f t="shared" ref="W43:W45" si="42">B43*L43</f>
        <v>20</v>
      </c>
      <c r="X43">
        <f t="shared" ref="X43:X45" si="43">B43*M43</f>
        <v>20</v>
      </c>
    </row>
    <row r="44" spans="1:24" x14ac:dyDescent="0.25">
      <c r="A44" t="s">
        <v>35</v>
      </c>
      <c r="B44">
        <v>4</v>
      </c>
      <c r="C44">
        <v>80</v>
      </c>
      <c r="D44">
        <v>84</v>
      </c>
      <c r="E44">
        <v>9.8000000000000004E-2</v>
      </c>
      <c r="F44">
        <v>0.5</v>
      </c>
      <c r="G44">
        <v>262</v>
      </c>
      <c r="H44">
        <v>1</v>
      </c>
      <c r="I44">
        <v>1</v>
      </c>
      <c r="J44">
        <v>15</v>
      </c>
      <c r="K44">
        <v>5</v>
      </c>
      <c r="L44">
        <v>5</v>
      </c>
      <c r="M44">
        <v>5</v>
      </c>
      <c r="P44">
        <f t="shared" si="35"/>
        <v>0.39200000000000002</v>
      </c>
      <c r="Q44">
        <f t="shared" si="36"/>
        <v>2</v>
      </c>
      <c r="R44">
        <f t="shared" si="37"/>
        <v>1048</v>
      </c>
      <c r="S44">
        <f t="shared" si="38"/>
        <v>4</v>
      </c>
      <c r="T44">
        <f t="shared" si="39"/>
        <v>4</v>
      </c>
      <c r="U44">
        <f t="shared" si="40"/>
        <v>60</v>
      </c>
      <c r="V44">
        <f t="shared" si="41"/>
        <v>20</v>
      </c>
      <c r="W44">
        <f t="shared" si="42"/>
        <v>20</v>
      </c>
      <c r="X44">
        <f t="shared" si="43"/>
        <v>20</v>
      </c>
    </row>
    <row r="45" spans="1:24" x14ac:dyDescent="0.25">
      <c r="A45" t="s">
        <v>36</v>
      </c>
      <c r="B45">
        <v>4</v>
      </c>
      <c r="C45">
        <v>84</v>
      </c>
      <c r="D45">
        <v>88</v>
      </c>
      <c r="E45">
        <v>0.14799999999999999</v>
      </c>
      <c r="F45">
        <v>0.5</v>
      </c>
      <c r="G45">
        <v>407</v>
      </c>
      <c r="H45">
        <v>0.5</v>
      </c>
      <c r="I45">
        <v>0.5</v>
      </c>
      <c r="J45">
        <v>13</v>
      </c>
      <c r="K45">
        <v>7</v>
      </c>
      <c r="L45">
        <v>5</v>
      </c>
      <c r="M45">
        <v>5</v>
      </c>
      <c r="P45" s="3">
        <f t="shared" si="35"/>
        <v>0.59199999999999997</v>
      </c>
      <c r="Q45" s="3">
        <f t="shared" si="36"/>
        <v>2</v>
      </c>
      <c r="R45">
        <f t="shared" si="37"/>
        <v>1628</v>
      </c>
      <c r="S45">
        <f t="shared" si="38"/>
        <v>2</v>
      </c>
      <c r="T45">
        <f t="shared" si="39"/>
        <v>2</v>
      </c>
      <c r="U45">
        <f t="shared" si="40"/>
        <v>52</v>
      </c>
      <c r="V45">
        <f t="shared" si="41"/>
        <v>28</v>
      </c>
      <c r="W45">
        <f t="shared" si="42"/>
        <v>20</v>
      </c>
      <c r="X45">
        <f t="shared" si="43"/>
        <v>20</v>
      </c>
    </row>
    <row r="46" spans="1:24" x14ac:dyDescent="0.25">
      <c r="P46" s="6">
        <f t="shared" ref="P46:X46" si="44">SUM(P42:P45)</f>
        <v>7.2880000000000003</v>
      </c>
      <c r="Q46" s="6">
        <f t="shared" si="44"/>
        <v>21.6</v>
      </c>
      <c r="R46" s="6">
        <f t="shared" si="44"/>
        <v>11246</v>
      </c>
      <c r="S46" s="6">
        <f t="shared" si="44"/>
        <v>12</v>
      </c>
      <c r="T46" s="6">
        <f t="shared" si="44"/>
        <v>24</v>
      </c>
      <c r="U46" s="6">
        <f t="shared" si="44"/>
        <v>346</v>
      </c>
      <c r="V46" s="6">
        <f t="shared" si="44"/>
        <v>70</v>
      </c>
      <c r="W46" s="6">
        <f t="shared" si="44"/>
        <v>70</v>
      </c>
      <c r="X46" s="6">
        <f t="shared" si="44"/>
        <v>70</v>
      </c>
    </row>
    <row r="47" spans="1:24" x14ac:dyDescent="0.25">
      <c r="N47" t="s">
        <v>67</v>
      </c>
      <c r="O47" s="4">
        <v>14</v>
      </c>
      <c r="P47" s="7">
        <f>P46/O47</f>
        <v>0.52057142857142857</v>
      </c>
      <c r="Q47" s="10">
        <f>Q46/O47</f>
        <v>1.5428571428571429</v>
      </c>
      <c r="R47" s="11">
        <f>R46/O47</f>
        <v>803.28571428571433</v>
      </c>
      <c r="S47" s="11">
        <f>S46/O47</f>
        <v>0.8571428571428571</v>
      </c>
      <c r="T47" s="5">
        <f>T46/O47</f>
        <v>1.7142857142857142</v>
      </c>
      <c r="U47" s="5">
        <f>U46/O47</f>
        <v>24.714285714285715</v>
      </c>
      <c r="V47" s="5">
        <f>V46/O47</f>
        <v>5</v>
      </c>
      <c r="W47" s="5">
        <f>W46/O47</f>
        <v>5</v>
      </c>
      <c r="X47" s="5">
        <f>X46/O47</f>
        <v>5</v>
      </c>
    </row>
    <row r="49" spans="1:24" x14ac:dyDescent="0.25">
      <c r="A49" s="1" t="s">
        <v>69</v>
      </c>
      <c r="B49" s="1" t="s">
        <v>32</v>
      </c>
      <c r="C49" s="1" t="s">
        <v>38</v>
      </c>
      <c r="D49" s="1" t="s">
        <v>37</v>
      </c>
      <c r="E49" s="1" t="s">
        <v>12</v>
      </c>
      <c r="F49" s="1" t="s">
        <v>13</v>
      </c>
      <c r="G49" s="1" t="s">
        <v>14</v>
      </c>
      <c r="H49" s="1" t="s">
        <v>15</v>
      </c>
      <c r="I49" s="1" t="s">
        <v>16</v>
      </c>
      <c r="J49" s="1" t="s">
        <v>17</v>
      </c>
      <c r="K49" s="1" t="s">
        <v>18</v>
      </c>
      <c r="L49" s="1" t="s">
        <v>19</v>
      </c>
      <c r="M49" s="1" t="s">
        <v>20</v>
      </c>
      <c r="N49" s="1" t="s">
        <v>69</v>
      </c>
      <c r="O49" s="1" t="s">
        <v>52</v>
      </c>
      <c r="P49" s="1" t="s">
        <v>53</v>
      </c>
      <c r="Q49" s="1" t="s">
        <v>54</v>
      </c>
      <c r="R49" s="1" t="s">
        <v>55</v>
      </c>
      <c r="S49" s="1" t="s">
        <v>56</v>
      </c>
      <c r="T49" s="1" t="s">
        <v>57</v>
      </c>
      <c r="U49" s="1" t="s">
        <v>58</v>
      </c>
      <c r="V49" s="1" t="s">
        <v>59</v>
      </c>
      <c r="W49" s="1" t="s">
        <v>60</v>
      </c>
      <c r="X49" s="1" t="s">
        <v>61</v>
      </c>
    </row>
    <row r="50" spans="1:24" x14ac:dyDescent="0.25">
      <c r="A50" s="13" t="s">
        <v>77</v>
      </c>
      <c r="B50">
        <v>4.5</v>
      </c>
      <c r="C50">
        <v>22</v>
      </c>
      <c r="D50">
        <v>26.5</v>
      </c>
      <c r="E50">
        <v>1.0549999999999999</v>
      </c>
      <c r="F50">
        <v>1.8</v>
      </c>
      <c r="G50">
        <v>563</v>
      </c>
      <c r="H50">
        <v>1</v>
      </c>
      <c r="I50">
        <v>2</v>
      </c>
      <c r="J50">
        <v>57</v>
      </c>
      <c r="K50">
        <v>5</v>
      </c>
      <c r="L50">
        <v>10</v>
      </c>
      <c r="M50">
        <v>5</v>
      </c>
      <c r="P50">
        <f>B50*E50</f>
        <v>4.7474999999999996</v>
      </c>
      <c r="Q50">
        <f>B50*F50</f>
        <v>8.1</v>
      </c>
      <c r="R50">
        <f>B50*G50</f>
        <v>2533.5</v>
      </c>
      <c r="S50">
        <f>B50*H50</f>
        <v>4.5</v>
      </c>
      <c r="T50">
        <f>B50*I50</f>
        <v>9</v>
      </c>
      <c r="U50">
        <f>J50*B50</f>
        <v>256.5</v>
      </c>
      <c r="V50">
        <f>K50*B50</f>
        <v>22.5</v>
      </c>
      <c r="W50">
        <f>L50*B50</f>
        <v>45</v>
      </c>
      <c r="X50">
        <f>M50*B50</f>
        <v>22.5</v>
      </c>
    </row>
    <row r="51" spans="1:24" x14ac:dyDescent="0.25">
      <c r="A51" s="13" t="s">
        <v>78</v>
      </c>
      <c r="B51">
        <v>3.5</v>
      </c>
      <c r="C51">
        <v>26.5</v>
      </c>
      <c r="D51">
        <v>30</v>
      </c>
      <c r="E51">
        <v>0.13200000000000001</v>
      </c>
      <c r="F51">
        <v>1.1000000000000001</v>
      </c>
      <c r="G51">
        <v>546</v>
      </c>
      <c r="H51">
        <v>3</v>
      </c>
      <c r="I51">
        <v>4</v>
      </c>
      <c r="J51">
        <v>50</v>
      </c>
      <c r="K51">
        <v>6</v>
      </c>
      <c r="L51">
        <v>10</v>
      </c>
      <c r="M51">
        <v>10</v>
      </c>
      <c r="P51">
        <f t="shared" ref="P51:P58" si="45">B51*E51</f>
        <v>0.46200000000000002</v>
      </c>
      <c r="Q51">
        <f t="shared" ref="Q51:Q58" si="46">B51*F51</f>
        <v>3.8500000000000005</v>
      </c>
      <c r="R51">
        <f t="shared" ref="R51:R58" si="47">B51*G51</f>
        <v>1911</v>
      </c>
      <c r="S51">
        <f t="shared" ref="S51:S58" si="48">B51*H51</f>
        <v>10.5</v>
      </c>
      <c r="T51">
        <f t="shared" ref="T51:T58" si="49">B51*I51</f>
        <v>14</v>
      </c>
      <c r="U51">
        <f t="shared" ref="U51:U58" si="50">J51*B51</f>
        <v>175</v>
      </c>
      <c r="V51">
        <f t="shared" ref="V51:V58" si="51">K51*B51</f>
        <v>21</v>
      </c>
      <c r="W51">
        <f t="shared" ref="W51:W58" si="52">L51*B51</f>
        <v>35</v>
      </c>
      <c r="X51">
        <f t="shared" ref="X51:X58" si="53">M51*B51</f>
        <v>35</v>
      </c>
    </row>
    <row r="52" spans="1:24" x14ac:dyDescent="0.25">
      <c r="A52" t="s">
        <v>70</v>
      </c>
      <c r="B52">
        <v>3</v>
      </c>
      <c r="C52">
        <v>30</v>
      </c>
      <c r="D52">
        <v>33</v>
      </c>
      <c r="E52">
        <v>0.64800000000000002</v>
      </c>
      <c r="F52">
        <v>2.8</v>
      </c>
      <c r="G52">
        <v>1005</v>
      </c>
      <c r="H52">
        <v>0.5</v>
      </c>
      <c r="I52">
        <v>8</v>
      </c>
      <c r="J52">
        <v>172</v>
      </c>
      <c r="K52">
        <v>3</v>
      </c>
      <c r="L52">
        <v>10</v>
      </c>
      <c r="M52">
        <v>10</v>
      </c>
      <c r="P52">
        <f t="shared" si="45"/>
        <v>1.944</v>
      </c>
      <c r="Q52">
        <f t="shared" si="46"/>
        <v>8.3999999999999986</v>
      </c>
      <c r="R52">
        <f t="shared" si="47"/>
        <v>3015</v>
      </c>
      <c r="S52">
        <f t="shared" si="48"/>
        <v>1.5</v>
      </c>
      <c r="T52">
        <f t="shared" si="49"/>
        <v>24</v>
      </c>
      <c r="U52">
        <f t="shared" si="50"/>
        <v>516</v>
      </c>
      <c r="V52">
        <f t="shared" si="51"/>
        <v>9</v>
      </c>
      <c r="W52">
        <f t="shared" si="52"/>
        <v>30</v>
      </c>
      <c r="X52">
        <f t="shared" si="53"/>
        <v>30</v>
      </c>
    </row>
    <row r="53" spans="1:24" x14ac:dyDescent="0.25">
      <c r="A53" t="s">
        <v>71</v>
      </c>
      <c r="B53">
        <v>4</v>
      </c>
      <c r="C53">
        <v>33</v>
      </c>
      <c r="D53">
        <v>37</v>
      </c>
      <c r="E53">
        <v>1.175</v>
      </c>
      <c r="F53">
        <v>2.1</v>
      </c>
      <c r="G53">
        <v>1165</v>
      </c>
      <c r="H53">
        <v>0.5</v>
      </c>
      <c r="I53">
        <v>8</v>
      </c>
      <c r="J53">
        <v>102</v>
      </c>
      <c r="K53">
        <v>5</v>
      </c>
      <c r="L53">
        <v>10</v>
      </c>
      <c r="M53">
        <v>10</v>
      </c>
      <c r="P53">
        <f t="shared" si="45"/>
        <v>4.7</v>
      </c>
      <c r="Q53">
        <f t="shared" si="46"/>
        <v>8.4</v>
      </c>
      <c r="R53">
        <f t="shared" si="47"/>
        <v>4660</v>
      </c>
      <c r="S53">
        <f t="shared" si="48"/>
        <v>2</v>
      </c>
      <c r="T53">
        <f t="shared" si="49"/>
        <v>32</v>
      </c>
      <c r="U53">
        <f t="shared" si="50"/>
        <v>408</v>
      </c>
      <c r="V53">
        <f t="shared" si="51"/>
        <v>20</v>
      </c>
      <c r="W53">
        <f t="shared" si="52"/>
        <v>40</v>
      </c>
      <c r="X53">
        <f t="shared" si="53"/>
        <v>40</v>
      </c>
    </row>
    <row r="54" spans="1:24" x14ac:dyDescent="0.25">
      <c r="A54" t="s">
        <v>72</v>
      </c>
      <c r="B54">
        <v>4</v>
      </c>
      <c r="C54">
        <v>37</v>
      </c>
      <c r="D54">
        <v>41</v>
      </c>
      <c r="E54">
        <v>2.87</v>
      </c>
      <c r="F54">
        <v>4.8</v>
      </c>
      <c r="G54">
        <v>1375</v>
      </c>
      <c r="H54">
        <v>1</v>
      </c>
      <c r="I54">
        <v>11</v>
      </c>
      <c r="J54">
        <v>448</v>
      </c>
      <c r="K54">
        <v>5</v>
      </c>
      <c r="L54">
        <v>10</v>
      </c>
      <c r="M54">
        <v>10</v>
      </c>
      <c r="P54">
        <f t="shared" si="45"/>
        <v>11.48</v>
      </c>
      <c r="Q54">
        <f t="shared" si="46"/>
        <v>19.2</v>
      </c>
      <c r="R54">
        <f t="shared" si="47"/>
        <v>5500</v>
      </c>
      <c r="S54">
        <f t="shared" si="48"/>
        <v>4</v>
      </c>
      <c r="T54">
        <f t="shared" si="49"/>
        <v>44</v>
      </c>
      <c r="U54">
        <f t="shared" si="50"/>
        <v>1792</v>
      </c>
      <c r="V54">
        <f t="shared" si="51"/>
        <v>20</v>
      </c>
      <c r="W54">
        <f t="shared" si="52"/>
        <v>40</v>
      </c>
      <c r="X54">
        <f t="shared" si="53"/>
        <v>40</v>
      </c>
    </row>
    <row r="55" spans="1:24" x14ac:dyDescent="0.25">
      <c r="A55" t="s">
        <v>73</v>
      </c>
      <c r="B55">
        <v>4</v>
      </c>
      <c r="C55">
        <v>41</v>
      </c>
      <c r="D55">
        <v>45</v>
      </c>
      <c r="E55">
        <v>1.1000000000000001</v>
      </c>
      <c r="F55">
        <v>3.1</v>
      </c>
      <c r="G55">
        <v>854</v>
      </c>
      <c r="H55">
        <v>2</v>
      </c>
      <c r="I55">
        <v>14</v>
      </c>
      <c r="J55">
        <v>181</v>
      </c>
      <c r="K55">
        <v>5</v>
      </c>
      <c r="L55">
        <v>10</v>
      </c>
      <c r="M55">
        <v>20</v>
      </c>
      <c r="P55">
        <f t="shared" si="45"/>
        <v>4.4000000000000004</v>
      </c>
      <c r="Q55">
        <f t="shared" si="46"/>
        <v>12.4</v>
      </c>
      <c r="R55">
        <f t="shared" si="47"/>
        <v>3416</v>
      </c>
      <c r="S55">
        <f t="shared" si="48"/>
        <v>8</v>
      </c>
      <c r="T55">
        <f t="shared" si="49"/>
        <v>56</v>
      </c>
      <c r="U55">
        <f t="shared" si="50"/>
        <v>724</v>
      </c>
      <c r="V55">
        <f t="shared" si="51"/>
        <v>20</v>
      </c>
      <c r="W55">
        <f t="shared" si="52"/>
        <v>40</v>
      </c>
      <c r="X55">
        <f t="shared" si="53"/>
        <v>80</v>
      </c>
    </row>
    <row r="56" spans="1:24" x14ac:dyDescent="0.25">
      <c r="A56" t="s">
        <v>74</v>
      </c>
      <c r="B56">
        <v>3</v>
      </c>
      <c r="C56">
        <v>45</v>
      </c>
      <c r="D56">
        <v>48</v>
      </c>
      <c r="E56">
        <v>0.28100000000000003</v>
      </c>
      <c r="F56">
        <v>0.8</v>
      </c>
      <c r="G56">
        <v>735</v>
      </c>
      <c r="H56">
        <v>1</v>
      </c>
      <c r="I56">
        <v>14</v>
      </c>
      <c r="J56">
        <v>61</v>
      </c>
      <c r="K56">
        <v>4</v>
      </c>
      <c r="L56">
        <v>10</v>
      </c>
      <c r="M56">
        <v>10</v>
      </c>
      <c r="P56">
        <f t="shared" si="45"/>
        <v>0.84300000000000008</v>
      </c>
      <c r="Q56">
        <f t="shared" si="46"/>
        <v>2.4000000000000004</v>
      </c>
      <c r="R56">
        <f t="shared" si="47"/>
        <v>2205</v>
      </c>
      <c r="S56">
        <f t="shared" si="48"/>
        <v>3</v>
      </c>
      <c r="T56">
        <f t="shared" si="49"/>
        <v>42</v>
      </c>
      <c r="U56">
        <f t="shared" si="50"/>
        <v>183</v>
      </c>
      <c r="V56">
        <f t="shared" si="51"/>
        <v>12</v>
      </c>
      <c r="W56">
        <f t="shared" si="52"/>
        <v>30</v>
      </c>
      <c r="X56">
        <f t="shared" si="53"/>
        <v>30</v>
      </c>
    </row>
    <row r="57" spans="1:24" x14ac:dyDescent="0.25">
      <c r="A57" t="s">
        <v>75</v>
      </c>
      <c r="B57">
        <v>5</v>
      </c>
      <c r="C57">
        <v>48</v>
      </c>
      <c r="D57">
        <v>53</v>
      </c>
      <c r="E57">
        <v>2.14</v>
      </c>
      <c r="F57">
        <v>3.6</v>
      </c>
      <c r="G57">
        <v>1265</v>
      </c>
      <c r="H57">
        <v>1</v>
      </c>
      <c r="I57">
        <v>23</v>
      </c>
      <c r="J57">
        <v>115</v>
      </c>
      <c r="K57">
        <v>5</v>
      </c>
      <c r="L57">
        <v>10</v>
      </c>
      <c r="M57">
        <v>20</v>
      </c>
      <c r="P57">
        <f t="shared" si="45"/>
        <v>10.700000000000001</v>
      </c>
      <c r="Q57">
        <f t="shared" si="46"/>
        <v>18</v>
      </c>
      <c r="R57">
        <f t="shared" si="47"/>
        <v>6325</v>
      </c>
      <c r="S57">
        <f t="shared" si="48"/>
        <v>5</v>
      </c>
      <c r="T57">
        <f t="shared" si="49"/>
        <v>115</v>
      </c>
      <c r="U57">
        <f t="shared" si="50"/>
        <v>575</v>
      </c>
      <c r="V57">
        <f t="shared" si="51"/>
        <v>25</v>
      </c>
      <c r="W57">
        <f t="shared" si="52"/>
        <v>50</v>
      </c>
      <c r="X57">
        <f t="shared" si="53"/>
        <v>100</v>
      </c>
    </row>
    <row r="58" spans="1:24" x14ac:dyDescent="0.25">
      <c r="A58" t="s">
        <v>76</v>
      </c>
      <c r="B58">
        <v>5</v>
      </c>
      <c r="C58">
        <v>53</v>
      </c>
      <c r="D58">
        <v>58</v>
      </c>
      <c r="E58">
        <v>0.59</v>
      </c>
      <c r="F58">
        <v>1.5</v>
      </c>
      <c r="G58">
        <v>294</v>
      </c>
      <c r="H58">
        <v>1</v>
      </c>
      <c r="I58">
        <v>30</v>
      </c>
      <c r="J58">
        <v>49</v>
      </c>
      <c r="K58">
        <v>3</v>
      </c>
      <c r="L58">
        <v>10</v>
      </c>
      <c r="M58">
        <v>20</v>
      </c>
      <c r="P58" s="3">
        <f t="shared" si="45"/>
        <v>2.9499999999999997</v>
      </c>
      <c r="Q58" s="3">
        <f t="shared" si="46"/>
        <v>7.5</v>
      </c>
      <c r="R58" s="3">
        <f t="shared" si="47"/>
        <v>1470</v>
      </c>
      <c r="S58" s="3">
        <f t="shared" si="48"/>
        <v>5</v>
      </c>
      <c r="T58" s="3">
        <f t="shared" si="49"/>
        <v>150</v>
      </c>
      <c r="U58" s="3">
        <f t="shared" si="50"/>
        <v>245</v>
      </c>
      <c r="V58" s="3">
        <f t="shared" si="51"/>
        <v>15</v>
      </c>
      <c r="W58" s="3">
        <f t="shared" si="52"/>
        <v>50</v>
      </c>
      <c r="X58" s="3">
        <f t="shared" si="53"/>
        <v>100</v>
      </c>
    </row>
    <row r="59" spans="1:24" x14ac:dyDescent="0.25">
      <c r="N59" t="s">
        <v>79</v>
      </c>
      <c r="P59" s="14">
        <f>SUM(P50:P58)</f>
        <v>42.226500000000001</v>
      </c>
      <c r="Q59" s="15">
        <f t="shared" ref="Q59:X59" si="54">SUM(Q50:Q58)</f>
        <v>88.25</v>
      </c>
      <c r="R59" s="16">
        <f t="shared" si="54"/>
        <v>31035.5</v>
      </c>
      <c r="S59" s="16">
        <f t="shared" si="54"/>
        <v>43.5</v>
      </c>
      <c r="T59" s="16">
        <f t="shared" si="54"/>
        <v>486</v>
      </c>
      <c r="U59" s="16">
        <f t="shared" si="54"/>
        <v>4874.5</v>
      </c>
      <c r="V59" s="16">
        <f t="shared" si="54"/>
        <v>164.5</v>
      </c>
      <c r="W59" s="16">
        <f t="shared" si="54"/>
        <v>360</v>
      </c>
      <c r="X59" s="16">
        <f t="shared" si="54"/>
        <v>477.5</v>
      </c>
    </row>
    <row r="60" spans="1:24" x14ac:dyDescent="0.25">
      <c r="O60" s="4">
        <f>58-22</f>
        <v>36</v>
      </c>
      <c r="P60" s="17">
        <f>P59/O60</f>
        <v>1.1729583333333333</v>
      </c>
      <c r="Q60" s="10">
        <f>Q59/O60</f>
        <v>2.4513888888888888</v>
      </c>
      <c r="R60" s="11">
        <f>R59/O60</f>
        <v>862.09722222222217</v>
      </c>
      <c r="S60" s="11">
        <f>S59/O60</f>
        <v>1.2083333333333333</v>
      </c>
      <c r="T60" s="11">
        <f>T59/O60</f>
        <v>13.5</v>
      </c>
      <c r="U60" s="11">
        <f>U59/O60</f>
        <v>135.40277777777777</v>
      </c>
      <c r="V60" s="11">
        <f>V59/O60</f>
        <v>4.5694444444444446</v>
      </c>
      <c r="W60" s="11">
        <f>W59/O60</f>
        <v>10</v>
      </c>
      <c r="X60" s="11">
        <f>X59/O60</f>
        <v>13.263888888888889</v>
      </c>
    </row>
    <row r="64" spans="1:24" x14ac:dyDescent="0.25">
      <c r="J64" t="s">
        <v>29</v>
      </c>
    </row>
    <row r="65" spans="10:16" x14ac:dyDescent="0.25">
      <c r="J65" t="s">
        <v>7</v>
      </c>
      <c r="K65">
        <v>3</v>
      </c>
      <c r="L65">
        <v>24</v>
      </c>
      <c r="M65">
        <v>27</v>
      </c>
      <c r="N65">
        <v>1.19</v>
      </c>
      <c r="P65">
        <f>N65*K65</f>
        <v>3.57</v>
      </c>
    </row>
    <row r="66" spans="10:16" x14ac:dyDescent="0.25">
      <c r="J66" t="s">
        <v>8</v>
      </c>
      <c r="K66">
        <v>3</v>
      </c>
      <c r="L66">
        <v>27</v>
      </c>
      <c r="M66">
        <v>30</v>
      </c>
      <c r="N66">
        <v>1.43</v>
      </c>
      <c r="P66">
        <f>N66*K66</f>
        <v>4.29</v>
      </c>
    </row>
    <row r="67" spans="10:16" x14ac:dyDescent="0.25">
      <c r="P67">
        <f>SUM(P65:P66)</f>
        <v>7.8599999999999994</v>
      </c>
    </row>
    <row r="68" spans="10:16" x14ac:dyDescent="0.25">
      <c r="P68">
        <f>P67/6</f>
        <v>1.3099999999999998</v>
      </c>
    </row>
  </sheetData>
  <mergeCells count="2">
    <mergeCell ref="A1:M1"/>
    <mergeCell ref="N1:X1"/>
  </mergeCells>
  <pageMargins left="0.7" right="0.7" top="0.75" bottom="0.75" header="0.3" footer="0.3"/>
  <pageSetup paperSize="3" orientation="landscape" horizontalDpi="0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Archer Cathro</dc:creator>
  <cp:lastModifiedBy>Heather Smith</cp:lastModifiedBy>
  <cp:lastPrinted>2011-07-22T22:20:02Z</cp:lastPrinted>
  <dcterms:created xsi:type="dcterms:W3CDTF">2011-07-22T21:02:42Z</dcterms:created>
  <dcterms:modified xsi:type="dcterms:W3CDTF">2011-12-02T17:58:32Z</dcterms:modified>
</cp:coreProperties>
</file>